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Цепь подключения" sheetId="1" r:id="rId1"/>
    <sheet name="Daisy Chain Calculation Engine" sheetId="2" state="hidden" r:id="rId2"/>
  </sheets>
  <calcPr calcId="145621" refMode="R1C1"/>
</workbook>
</file>

<file path=xl/calcChain.xml><?xml version="1.0" encoding="utf-8"?>
<calcChain xmlns="http://schemas.openxmlformats.org/spreadsheetml/2006/main">
  <c r="G5" i="2" l="1"/>
  <c r="H5" i="2" s="1"/>
  <c r="O16" i="1" l="1"/>
  <c r="O17" i="1"/>
  <c r="O18" i="1"/>
  <c r="O15" i="1"/>
  <c r="N16" i="1"/>
  <c r="N17" i="1"/>
  <c r="N18" i="1"/>
  <c r="N15" i="1"/>
  <c r="G16" i="2"/>
  <c r="L5" i="2" l="1"/>
  <c r="G39" i="2"/>
  <c r="G38" i="2"/>
  <c r="G37" i="2"/>
  <c r="G36" i="2"/>
  <c r="G35" i="2"/>
  <c r="G34" i="2"/>
  <c r="G33" i="2"/>
  <c r="G32" i="2"/>
  <c r="G31" i="2"/>
  <c r="G30" i="2"/>
  <c r="G29" i="2"/>
  <c r="G28" i="2"/>
  <c r="G27" i="2"/>
  <c r="G26" i="2"/>
  <c r="G25" i="2"/>
  <c r="G24" i="2"/>
  <c r="G23" i="2"/>
  <c r="G22" i="2"/>
  <c r="G21" i="2"/>
  <c r="G20" i="2"/>
  <c r="G19" i="2"/>
  <c r="G18" i="2"/>
  <c r="G17" i="2"/>
  <c r="G15" i="2"/>
  <c r="G14" i="2"/>
  <c r="G13" i="2"/>
  <c r="H13" i="2" s="1"/>
  <c r="G12" i="2"/>
  <c r="G11" i="2"/>
  <c r="G10" i="2"/>
  <c r="G9" i="2"/>
  <c r="G8" i="2"/>
  <c r="G7" i="2"/>
  <c r="G6" i="2"/>
  <c r="H6" i="2" s="1"/>
  <c r="D39" i="2"/>
  <c r="E39" i="2" s="1"/>
  <c r="D38" i="2"/>
  <c r="E38" i="2" s="1"/>
  <c r="D37" i="2"/>
  <c r="E37" i="2" s="1"/>
  <c r="D36" i="2"/>
  <c r="E36" i="2" s="1"/>
  <c r="D35" i="2"/>
  <c r="E35" i="2" s="1"/>
  <c r="D34" i="2"/>
  <c r="E34" i="2" s="1"/>
  <c r="D33" i="2"/>
  <c r="E33" i="2" s="1"/>
  <c r="D32" i="2"/>
  <c r="E32" i="2" s="1"/>
  <c r="D31" i="2"/>
  <c r="E31" i="2" s="1"/>
  <c r="D30" i="2"/>
  <c r="E30" i="2" s="1"/>
  <c r="D29" i="2"/>
  <c r="E29" i="2" s="1"/>
  <c r="D28" i="2"/>
  <c r="E28" i="2" s="1"/>
  <c r="D27" i="2"/>
  <c r="E27" i="2" s="1"/>
  <c r="D26" i="2"/>
  <c r="E26" i="2" s="1"/>
  <c r="D25" i="2"/>
  <c r="E25" i="2" s="1"/>
  <c r="D24" i="2"/>
  <c r="E24" i="2" s="1"/>
  <c r="D23" i="2"/>
  <c r="E23" i="2" s="1"/>
  <c r="D22" i="2"/>
  <c r="E22" i="2" s="1"/>
  <c r="D21" i="2"/>
  <c r="E21" i="2" s="1"/>
  <c r="D20" i="2"/>
  <c r="D19" i="2"/>
  <c r="D18" i="2"/>
  <c r="D17" i="2"/>
  <c r="D16" i="2"/>
  <c r="D15" i="2"/>
  <c r="D14" i="2"/>
  <c r="D13" i="2"/>
  <c r="D12" i="2"/>
  <c r="D11" i="2"/>
  <c r="D10" i="2"/>
  <c r="D9" i="2"/>
  <c r="D8" i="2"/>
  <c r="E8" i="2" s="1"/>
  <c r="D7" i="2"/>
  <c r="E7" i="2" s="1"/>
  <c r="D6" i="2"/>
  <c r="D5" i="2"/>
  <c r="E5" i="2" s="1"/>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L14" i="2" l="1"/>
  <c r="H14" i="2"/>
  <c r="L18" i="2"/>
  <c r="H18" i="2"/>
  <c r="L22" i="2"/>
  <c r="H22" i="2"/>
  <c r="L26" i="2"/>
  <c r="H26" i="2"/>
  <c r="L30" i="2"/>
  <c r="H30" i="2"/>
  <c r="L34" i="2"/>
  <c r="H34" i="2"/>
  <c r="L38" i="2"/>
  <c r="H38" i="2"/>
  <c r="L15" i="2"/>
  <c r="H15" i="2"/>
  <c r="L19" i="2"/>
  <c r="H19" i="2"/>
  <c r="L23" i="2"/>
  <c r="H23" i="2"/>
  <c r="L27" i="2"/>
  <c r="H27" i="2"/>
  <c r="L31" i="2"/>
  <c r="H31" i="2"/>
  <c r="L35" i="2"/>
  <c r="H35" i="2"/>
  <c r="L39" i="2"/>
  <c r="M39" i="2" s="1"/>
  <c r="H39" i="2"/>
  <c r="I39" i="2" s="1"/>
  <c r="J39" i="2" s="1"/>
  <c r="H16" i="2"/>
  <c r="L16" i="2"/>
  <c r="H20" i="2"/>
  <c r="L20" i="2"/>
  <c r="H24" i="2"/>
  <c r="L24" i="2"/>
  <c r="H28" i="2"/>
  <c r="L28" i="2"/>
  <c r="H32" i="2"/>
  <c r="L32" i="2"/>
  <c r="H36" i="2"/>
  <c r="L36" i="2"/>
  <c r="L17" i="2"/>
  <c r="H17" i="2"/>
  <c r="H21" i="2"/>
  <c r="L21" i="2"/>
  <c r="L25" i="2"/>
  <c r="H25" i="2"/>
  <c r="L29" i="2"/>
  <c r="H29" i="2"/>
  <c r="H33" i="2"/>
  <c r="L33" i="2"/>
  <c r="L37" i="2"/>
  <c r="H37" i="2"/>
  <c r="L13" i="2"/>
  <c r="L12" i="2"/>
  <c r="H12" i="2"/>
  <c r="L11" i="2"/>
  <c r="H11" i="2"/>
  <c r="L10" i="2"/>
  <c r="H10" i="2"/>
  <c r="L9" i="2"/>
  <c r="H9" i="2"/>
  <c r="H8" i="2"/>
  <c r="L8" i="2"/>
  <c r="L7" i="2"/>
  <c r="H7" i="2"/>
  <c r="L6" i="2"/>
  <c r="I38" i="2" l="1"/>
  <c r="J38" i="2" s="1"/>
  <c r="M38" i="2"/>
  <c r="M37" i="2" s="1"/>
  <c r="M36" i="2" s="1"/>
  <c r="M35" i="2" s="1"/>
  <c r="M34" i="2" s="1"/>
  <c r="M33" i="2" s="1"/>
  <c r="M32" i="2" s="1"/>
  <c r="M31" i="2" s="1"/>
  <c r="M30" i="2" s="1"/>
  <c r="M29" i="2" s="1"/>
  <c r="M28" i="2" s="1"/>
  <c r="M27" i="2" s="1"/>
  <c r="M26" i="2" s="1"/>
  <c r="M25" i="2" s="1"/>
  <c r="M24" i="2" s="1"/>
  <c r="M23" i="2" s="1"/>
  <c r="M22" i="2" s="1"/>
  <c r="M21" i="2" s="1"/>
  <c r="M20" i="2" s="1"/>
  <c r="M19" i="2" s="1"/>
  <c r="M18" i="2" s="1"/>
  <c r="M17" i="2" s="1"/>
  <c r="M16" i="2" s="1"/>
  <c r="M15" i="2" s="1"/>
  <c r="M14" i="2" s="1"/>
  <c r="M13" i="2" s="1"/>
  <c r="M12" i="2" s="1"/>
  <c r="M11" i="2" s="1"/>
  <c r="M10" i="2" s="1"/>
  <c r="M9" i="2" s="1"/>
  <c r="M8" i="2" s="1"/>
  <c r="M7" i="2" s="1"/>
  <c r="I37" i="2" l="1"/>
  <c r="J37" i="2" s="1"/>
  <c r="M6" i="2"/>
  <c r="M5" i="2" s="1"/>
  <c r="I36" i="2" l="1"/>
  <c r="J36" i="2" s="1"/>
  <c r="I35" i="2" l="1"/>
  <c r="I34" i="2" s="1"/>
  <c r="J35" i="2" l="1"/>
  <c r="I33" i="2"/>
  <c r="J34" i="2"/>
  <c r="I32" i="2" l="1"/>
  <c r="J33" i="2"/>
  <c r="J32" i="2" l="1"/>
  <c r="I31" i="2"/>
  <c r="J31" i="2" l="1"/>
  <c r="I30" i="2"/>
  <c r="E20" i="2"/>
  <c r="E19" i="2"/>
  <c r="E18" i="2"/>
  <c r="E17" i="2"/>
  <c r="E16" i="2"/>
  <c r="E15" i="2"/>
  <c r="E14" i="2"/>
  <c r="E13" i="2"/>
  <c r="E12" i="2"/>
  <c r="E11" i="2"/>
  <c r="E10" i="2"/>
  <c r="E9" i="2"/>
  <c r="E6" i="2"/>
  <c r="I29" i="2" l="1"/>
  <c r="J30" i="2"/>
  <c r="J29" i="2" l="1"/>
  <c r="I28" i="2"/>
  <c r="J28" i="2" l="1"/>
  <c r="I27" i="2"/>
  <c r="J27" i="2" l="1"/>
  <c r="I26" i="2"/>
  <c r="J26" i="2" l="1"/>
  <c r="I25" i="2"/>
  <c r="J25" i="2" l="1"/>
  <c r="I24" i="2"/>
  <c r="J24" i="2" l="1"/>
  <c r="I23" i="2"/>
  <c r="I22" i="2" l="1"/>
  <c r="J23" i="2"/>
  <c r="I21" i="2" l="1"/>
  <c r="J22" i="2"/>
  <c r="I20" i="2" l="1"/>
  <c r="J21" i="2"/>
  <c r="J20" i="2" l="1"/>
  <c r="I19" i="2"/>
  <c r="J19" i="2" l="1"/>
  <c r="I18" i="2"/>
  <c r="J18" i="2" l="1"/>
  <c r="I17" i="2"/>
  <c r="J17" i="2" l="1"/>
  <c r="I16" i="2"/>
  <c r="J16" i="2" l="1"/>
  <c r="I15" i="2"/>
  <c r="J15" i="2" l="1"/>
  <c r="I14" i="2"/>
  <c r="I13" i="2" s="1"/>
  <c r="J14" i="2" l="1"/>
  <c r="J13" i="2" l="1"/>
  <c r="I12" i="2"/>
  <c r="J12" i="2" l="1"/>
  <c r="I11" i="2"/>
  <c r="J11" i="2" l="1"/>
  <c r="I10" i="2"/>
  <c r="J10" i="2" l="1"/>
  <c r="I9" i="2"/>
  <c r="I8" i="2" s="1"/>
  <c r="J9" i="2" l="1"/>
  <c r="J8" i="2" l="1"/>
  <c r="I7" i="2"/>
  <c r="J7" i="2" l="1"/>
  <c r="I6" i="2"/>
  <c r="I5" i="2" s="1"/>
  <c r="J5" i="2" l="1"/>
  <c r="K5" i="2" s="1"/>
  <c r="L21" i="1" s="1"/>
  <c r="E16" i="1"/>
  <c r="J6" i="2"/>
  <c r="K6" i="2" s="1"/>
  <c r="D16" i="1" l="1"/>
  <c r="L23" i="1" l="1"/>
  <c r="K7" i="2"/>
  <c r="L25" i="1" l="1"/>
  <c r="K8" i="2"/>
  <c r="L27" i="1" l="1"/>
  <c r="K9" i="2"/>
  <c r="L29" i="1" l="1"/>
  <c r="K10" i="2"/>
  <c r="L31" i="1" l="1"/>
  <c r="K11" i="2"/>
  <c r="L33" i="1" l="1"/>
  <c r="K12" i="2"/>
  <c r="K13" i="2" l="1"/>
  <c r="L35" i="1"/>
  <c r="K14" i="2" l="1"/>
  <c r="L37" i="1"/>
  <c r="K15" i="2" l="1"/>
  <c r="L39" i="1"/>
  <c r="K16" i="2" l="1"/>
  <c r="L41" i="1"/>
  <c r="L43" i="1" l="1"/>
  <c r="K17" i="2"/>
  <c r="L45" i="1" l="1"/>
  <c r="K18" i="2"/>
  <c r="K19" i="2" l="1"/>
  <c r="L47" i="1"/>
  <c r="L49" i="1" l="1"/>
  <c r="K20" i="2"/>
  <c r="L51" i="1" l="1"/>
  <c r="K21" i="2"/>
  <c r="L53" i="1" l="1"/>
  <c r="K22" i="2"/>
  <c r="L55" i="1" l="1"/>
  <c r="K23" i="2"/>
  <c r="L57" i="1" l="1"/>
  <c r="K24" i="2"/>
  <c r="L59" i="1" l="1"/>
  <c r="K25" i="2"/>
  <c r="L61" i="1" l="1"/>
  <c r="K26" i="2"/>
  <c r="L63" i="1" l="1"/>
  <c r="K27" i="2"/>
  <c r="L65" i="1" l="1"/>
  <c r="K28" i="2"/>
  <c r="K29" i="2" l="1"/>
  <c r="L67" i="1"/>
  <c r="K30" i="2" l="1"/>
  <c r="L69" i="1"/>
  <c r="L71" i="1" l="1"/>
  <c r="K31" i="2"/>
  <c r="L73" i="1" l="1"/>
  <c r="K32" i="2"/>
  <c r="L75" i="1" l="1"/>
  <c r="K33" i="2"/>
  <c r="L77" i="1" l="1"/>
  <c r="K34" i="2"/>
  <c r="L79" i="1" l="1"/>
  <c r="K35" i="2"/>
  <c r="L81" i="1" l="1"/>
  <c r="K36" i="2"/>
  <c r="L83" i="1" l="1"/>
  <c r="K37" i="2"/>
  <c r="L85" i="1" l="1"/>
  <c r="K38" i="2"/>
  <c r="L87" i="1" l="1"/>
  <c r="K39" i="2"/>
  <c r="L89" i="1" s="1"/>
</calcChain>
</file>

<file path=xl/sharedStrings.xml><?xml version="1.0" encoding="utf-8"?>
<sst xmlns="http://schemas.openxmlformats.org/spreadsheetml/2006/main" count="157" uniqueCount="81">
  <si>
    <t>AWG</t>
  </si>
  <si>
    <t>Cable Constant</t>
  </si>
  <si>
    <t>From</t>
  </si>
  <si>
    <t>To</t>
  </si>
  <si>
    <t>Trannie</t>
  </si>
  <si>
    <t>Distance</t>
  </si>
  <si>
    <t>Voltage Drop</t>
  </si>
  <si>
    <t>Voltage at Fixture</t>
  </si>
  <si>
    <t>A1</t>
  </si>
  <si>
    <t>A2</t>
  </si>
  <si>
    <t>A3</t>
  </si>
  <si>
    <t>A4</t>
  </si>
  <si>
    <t>A5</t>
  </si>
  <si>
    <t>A6</t>
  </si>
  <si>
    <t>A7</t>
  </si>
  <si>
    <t>A8</t>
  </si>
  <si>
    <t>A9</t>
  </si>
  <si>
    <t>A10</t>
  </si>
  <si>
    <t>A11</t>
  </si>
  <si>
    <t>A12</t>
  </si>
  <si>
    <t>A13</t>
  </si>
  <si>
    <t>A14</t>
  </si>
  <si>
    <t>A15</t>
  </si>
  <si>
    <t>A16</t>
  </si>
  <si>
    <t>A17</t>
  </si>
  <si>
    <t>A18</t>
  </si>
  <si>
    <t>A19</t>
  </si>
  <si>
    <t>RUN A</t>
  </si>
  <si>
    <t>Cable Size</t>
  </si>
  <si>
    <t>CC</t>
  </si>
  <si>
    <t>VA</t>
  </si>
  <si>
    <t>A20</t>
  </si>
  <si>
    <t>A21</t>
  </si>
  <si>
    <t>A22</t>
  </si>
  <si>
    <t>A23</t>
  </si>
  <si>
    <t>A24</t>
  </si>
  <si>
    <t>A25</t>
  </si>
  <si>
    <t>A26</t>
  </si>
  <si>
    <t>A27</t>
  </si>
  <si>
    <t>A28</t>
  </si>
  <si>
    <t>A29</t>
  </si>
  <si>
    <t>A30</t>
  </si>
  <si>
    <t>A31</t>
  </si>
  <si>
    <t>A32</t>
  </si>
  <si>
    <t>A33</t>
  </si>
  <si>
    <t>A34</t>
  </si>
  <si>
    <t>A35</t>
  </si>
  <si>
    <t>Diodes</t>
  </si>
  <si>
    <t>diodes</t>
  </si>
  <si>
    <t>Cable</t>
  </si>
  <si>
    <t>Watts</t>
  </si>
  <si>
    <t>Total Watts</t>
  </si>
  <si>
    <t>VA in</t>
  </si>
  <si>
    <t>ZDC (Medium)</t>
  </si>
  <si>
    <t>ZDC (Large)</t>
  </si>
  <si>
    <t>MR16-4W</t>
  </si>
  <si>
    <t>MR16-5W</t>
  </si>
  <si>
    <t>G4-1W</t>
  </si>
  <si>
    <t>G4-2W</t>
  </si>
  <si>
    <t>150W</t>
  </si>
  <si>
    <t>300W</t>
  </si>
  <si>
    <t>Калькулятор падения напряжения</t>
  </si>
  <si>
    <t>Сечение (мм²)</t>
  </si>
  <si>
    <t>Трансформатор</t>
  </si>
  <si>
    <t>Нагрузка на трансформатор</t>
  </si>
  <si>
    <t>Выходное напряжение</t>
  </si>
  <si>
    <t xml:space="preserve">Общая нагрузка, ВА  </t>
  </si>
  <si>
    <t>Обозначения</t>
  </si>
  <si>
    <t>Светильник</t>
  </si>
  <si>
    <t>ZDC (Средний)</t>
  </si>
  <si>
    <t>ZDC (Большой)</t>
  </si>
  <si>
    <t>Варианты ламп</t>
  </si>
  <si>
    <t>Кабель ответвления</t>
  </si>
  <si>
    <t>Метры</t>
  </si>
  <si>
    <t>Вариант лампы</t>
  </si>
  <si>
    <t xml:space="preserve">Доступное напряжение    на светильнике </t>
  </si>
  <si>
    <t>Магистральный кабель</t>
  </si>
  <si>
    <t>Количество светодиодов</t>
  </si>
  <si>
    <t>Нагрузка, ВА</t>
  </si>
  <si>
    <t>Потребляемая мощность</t>
  </si>
  <si>
    <t>Длина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</si>
</sst>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
  </numFmts>
  <fonts count="16">
    <font>
      <sz val="10"/>
      <name val="Arial"/>
    </font>
    <font>
      <sz val="8"/>
      <name val="Arial"/>
      <family val="2"/>
    </font>
    <font>
      <sz val="10"/>
      <name val="Felix Titling"/>
      <family val="5"/>
    </font>
    <font>
      <sz val="12"/>
      <name val="Perpetua"/>
      <family val="1"/>
    </font>
    <font>
      <b/>
      <sz val="12"/>
      <name val="Perpetua"/>
      <family val="1"/>
    </font>
    <font>
      <b/>
      <sz val="28"/>
      <name val="Calibri"/>
      <family val="2"/>
    </font>
    <font>
      <sz val="10"/>
      <name val="Calibri"/>
      <family val="2"/>
    </font>
    <font>
      <b/>
      <sz val="10"/>
      <name val="Calibri"/>
      <family val="2"/>
    </font>
    <font>
      <b/>
      <sz val="18"/>
      <name val="Calibri"/>
      <family val="2"/>
    </font>
    <font>
      <b/>
      <sz val="16"/>
      <name val="Calibri"/>
      <family val="2"/>
    </font>
    <font>
      <b/>
      <sz val="12"/>
      <name val="Calibri"/>
      <family val="2"/>
    </font>
    <font>
      <sz val="12"/>
      <name val="Calibri"/>
      <family val="2"/>
    </font>
    <font>
      <sz val="24"/>
      <name val="Calibri"/>
      <family val="2"/>
    </font>
    <font>
      <b/>
      <sz val="14"/>
      <name val="Calibri"/>
      <family val="2"/>
    </font>
    <font>
      <sz val="28"/>
      <color theme="3" tint="-0.499984740745262"/>
      <name val="Calibri"/>
      <family val="2"/>
    </font>
    <font>
      <sz val="16"/>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CC99"/>
        <bgColor indexed="64"/>
      </patternFill>
    </fill>
    <fill>
      <patternFill patternType="solid">
        <fgColor theme="0"/>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s>
  <cellStyleXfs count="1">
    <xf numFmtId="0" fontId="0" fillId="0" borderId="0"/>
  </cellStyleXfs>
  <cellXfs count="118">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2" xfId="0" applyFont="1" applyBorder="1" applyAlignment="1">
      <alignment horizontal="center"/>
    </xf>
    <xf numFmtId="2" fontId="3" fillId="0" borderId="3"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2" fontId="3" fillId="0" borderId="6" xfId="0" applyNumberFormat="1" applyFont="1" applyBorder="1" applyAlignment="1">
      <alignment horizontal="center"/>
    </xf>
    <xf numFmtId="0" fontId="3" fillId="0" borderId="7"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2" fontId="3" fillId="0" borderId="11" xfId="0" applyNumberFormat="1" applyFont="1" applyBorder="1" applyAlignment="1">
      <alignment horizontal="center"/>
    </xf>
    <xf numFmtId="2" fontId="3" fillId="0" borderId="12" xfId="0" applyNumberFormat="1" applyFont="1" applyBorder="1" applyAlignment="1">
      <alignment horizontal="center"/>
    </xf>
    <xf numFmtId="0" fontId="3" fillId="0" borderId="17" xfId="0" applyFont="1" applyBorder="1" applyAlignment="1">
      <alignment horizontal="center"/>
    </xf>
    <xf numFmtId="0" fontId="4" fillId="0" borderId="8"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horizontal="center" wrapText="1"/>
    </xf>
    <xf numFmtId="0" fontId="3" fillId="0" borderId="7"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center"/>
    </xf>
    <xf numFmtId="2" fontId="3" fillId="0" borderId="0" xfId="0" applyNumberFormat="1" applyFont="1" applyAlignment="1">
      <alignment horizontal="center"/>
    </xf>
    <xf numFmtId="0" fontId="4" fillId="0" borderId="0" xfId="0" applyFont="1"/>
    <xf numFmtId="0" fontId="4" fillId="0" borderId="13" xfId="0" applyFont="1" applyBorder="1" applyAlignment="1">
      <alignment horizontal="center"/>
    </xf>
    <xf numFmtId="0" fontId="4" fillId="0" borderId="14" xfId="0" applyFont="1" applyBorder="1" applyAlignment="1">
      <alignment horizontal="center"/>
    </xf>
    <xf numFmtId="2" fontId="3" fillId="0" borderId="3" xfId="0" applyNumberFormat="1" applyFont="1" applyBorder="1" applyAlignment="1">
      <alignment horizontal="center" wrapText="1"/>
    </xf>
    <xf numFmtId="0" fontId="4" fillId="0" borderId="16" xfId="0" applyFont="1" applyBorder="1" applyAlignment="1">
      <alignment horizontal="center" wrapText="1"/>
    </xf>
    <xf numFmtId="2" fontId="3" fillId="0" borderId="2" xfId="0" applyNumberFormat="1" applyFont="1" applyBorder="1" applyAlignment="1">
      <alignment horizontal="center"/>
    </xf>
    <xf numFmtId="2" fontId="3" fillId="0" borderId="2" xfId="0" applyNumberFormat="1" applyFont="1" applyBorder="1" applyAlignment="1">
      <alignment horizontal="center" wrapText="1"/>
    </xf>
    <xf numFmtId="2" fontId="3" fillId="0" borderId="4" xfId="0" applyNumberFormat="1" applyFont="1" applyBorder="1" applyAlignment="1">
      <alignment horizontal="center"/>
    </xf>
    <xf numFmtId="2" fontId="3" fillId="0" borderId="19" xfId="0" applyNumberFormat="1" applyFont="1" applyBorder="1" applyAlignment="1">
      <alignment horizontal="center"/>
    </xf>
    <xf numFmtId="2" fontId="3" fillId="0" borderId="20" xfId="0" applyNumberFormat="1" applyFont="1" applyBorder="1" applyAlignment="1">
      <alignment horizontal="center"/>
    </xf>
    <xf numFmtId="0" fontId="4" fillId="0" borderId="4" xfId="0" applyFont="1" applyBorder="1" applyAlignment="1">
      <alignment horizontal="center" wrapText="1"/>
    </xf>
    <xf numFmtId="0" fontId="6" fillId="0" borderId="0" xfId="0" applyFont="1"/>
    <xf numFmtId="0" fontId="6" fillId="0" borderId="0" xfId="0" applyFont="1" applyAlignment="1">
      <alignment horizontal="center"/>
    </xf>
    <xf numFmtId="0" fontId="7" fillId="0" borderId="0" xfId="0" applyFont="1" applyAlignment="1">
      <alignment horizontal="center"/>
    </xf>
    <xf numFmtId="2" fontId="7" fillId="0" borderId="8" xfId="0" applyNumberFormat="1" applyFont="1" applyBorder="1" applyAlignment="1">
      <alignment horizontal="center"/>
    </xf>
    <xf numFmtId="0" fontId="7" fillId="0" borderId="0" xfId="0" applyFont="1"/>
    <xf numFmtId="0" fontId="7" fillId="0" borderId="15" xfId="0" applyFont="1" applyBorder="1" applyAlignment="1">
      <alignment horizontal="center"/>
    </xf>
    <xf numFmtId="2" fontId="7" fillId="0" borderId="15" xfId="0" applyNumberFormat="1" applyFont="1" applyBorder="1" applyAlignment="1">
      <alignment horizontal="center"/>
    </xf>
    <xf numFmtId="0" fontId="7" fillId="0" borderId="0" xfId="0" applyFont="1" applyAlignment="1" applyProtection="1">
      <alignment horizontal="center"/>
      <protection locked="0"/>
    </xf>
    <xf numFmtId="2" fontId="7" fillId="0" borderId="0" xfId="0" applyNumberFormat="1" applyFont="1" applyAlignment="1">
      <alignment horizontal="center"/>
    </xf>
    <xf numFmtId="165" fontId="7" fillId="0" borderId="0" xfId="0" applyNumberFormat="1" applyFont="1" applyAlignment="1">
      <alignment horizontal="center"/>
    </xf>
    <xf numFmtId="2" fontId="7" fillId="0" borderId="13" xfId="0" applyNumberFormat="1" applyFont="1" applyBorder="1" applyAlignment="1">
      <alignment horizontal="center"/>
    </xf>
    <xf numFmtId="2" fontId="7" fillId="0" borderId="14" xfId="0" applyNumberFormat="1"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center" wrapText="1"/>
    </xf>
    <xf numFmtId="164" fontId="7" fillId="0" borderId="0" xfId="0" applyNumberFormat="1" applyFont="1" applyAlignment="1">
      <alignment horizontal="center"/>
    </xf>
    <xf numFmtId="0" fontId="11" fillId="0" borderId="22" xfId="0" applyFont="1" applyBorder="1" applyAlignment="1">
      <alignment horizontal="center"/>
    </xf>
    <xf numFmtId="2" fontId="5" fillId="0" borderId="0" xfId="0" applyNumberFormat="1" applyFont="1" applyAlignment="1">
      <alignment horizontal="center" vertical="center"/>
    </xf>
    <xf numFmtId="0" fontId="11" fillId="0" borderId="0" xfId="0" applyFont="1" applyAlignment="1">
      <alignment horizontal="center"/>
    </xf>
    <xf numFmtId="166" fontId="11" fillId="0" borderId="0" xfId="0" applyNumberFormat="1" applyFont="1" applyAlignment="1">
      <alignment horizontal="center"/>
    </xf>
    <xf numFmtId="166" fontId="11" fillId="0" borderId="0" xfId="0" applyNumberFormat="1" applyFont="1" applyAlignment="1" applyProtection="1">
      <alignment vertical="center"/>
      <protection hidden="1"/>
    </xf>
    <xf numFmtId="0" fontId="11" fillId="0" borderId="0" xfId="0" applyFont="1" applyAlignment="1" applyProtection="1">
      <alignment vertical="center" wrapText="1"/>
      <protection hidden="1"/>
    </xf>
    <xf numFmtId="0" fontId="9" fillId="0" borderId="0" xfId="0" applyFont="1" applyAlignment="1">
      <alignment horizontal="center"/>
    </xf>
    <xf numFmtId="0" fontId="15" fillId="0" borderId="0" xfId="0" applyFont="1"/>
    <xf numFmtId="0" fontId="15" fillId="0" borderId="0" xfId="0" applyFont="1" applyAlignment="1">
      <alignment horizontal="center"/>
    </xf>
    <xf numFmtId="0" fontId="7" fillId="2" borderId="8" xfId="0"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166" fontId="11" fillId="0" borderId="1" xfId="0" applyNumberFormat="1" applyFont="1" applyBorder="1" applyAlignment="1" applyProtection="1">
      <alignment horizontal="center" vertical="center"/>
      <protection hidden="1"/>
    </xf>
    <xf numFmtId="0" fontId="11" fillId="0" borderId="0" xfId="0" applyFont="1" applyAlignment="1">
      <alignment horizontal="left"/>
    </xf>
    <xf numFmtId="0" fontId="6" fillId="0" borderId="24" xfId="0" applyFont="1" applyBorder="1"/>
    <xf numFmtId="0" fontId="6" fillId="0" borderId="27" xfId="0" applyFont="1" applyBorder="1"/>
    <xf numFmtId="0" fontId="6" fillId="0" borderId="28" xfId="0" applyFont="1" applyBorder="1" applyAlignment="1">
      <alignment horizontal="center"/>
    </xf>
    <xf numFmtId="0" fontId="6" fillId="0" borderId="29" xfId="0" applyFont="1" applyBorder="1"/>
    <xf numFmtId="0" fontId="6" fillId="0" borderId="23" xfId="0" applyFont="1" applyBorder="1" applyAlignment="1">
      <alignment horizontal="center"/>
    </xf>
    <xf numFmtId="0" fontId="6" fillId="0" borderId="30" xfId="0" applyFont="1" applyBorder="1"/>
    <xf numFmtId="0" fontId="6" fillId="0" borderId="25" xfId="0" applyFont="1" applyBorder="1" applyAlignment="1">
      <alignment horizontal="center"/>
    </xf>
    <xf numFmtId="0" fontId="6" fillId="0" borderId="26" xfId="0" applyFont="1" applyBorder="1"/>
    <xf numFmtId="0" fontId="11" fillId="0" borderId="28" xfId="0" applyFont="1" applyBorder="1" applyAlignment="1">
      <alignment horizontal="left"/>
    </xf>
    <xf numFmtId="0" fontId="11" fillId="0" borderId="28" xfId="0" applyFont="1" applyBorder="1"/>
    <xf numFmtId="0" fontId="11" fillId="0" borderId="7" xfId="0" applyFont="1" applyBorder="1" applyAlignment="1">
      <alignment horizontal="center"/>
    </xf>
    <xf numFmtId="0" fontId="7" fillId="3" borderId="14" xfId="0" applyFont="1" applyFill="1" applyBorder="1" applyAlignment="1" applyProtection="1">
      <alignment horizontal="center"/>
      <protection locked="0"/>
    </xf>
    <xf numFmtId="0" fontId="7" fillId="0" borderId="31" xfId="0" applyFont="1" applyBorder="1" applyAlignment="1">
      <alignment horizontal="center"/>
    </xf>
    <xf numFmtId="0" fontId="13" fillId="0" borderId="31" xfId="0" applyFont="1" applyBorder="1"/>
    <xf numFmtId="0" fontId="7" fillId="5" borderId="8" xfId="0" applyFont="1" applyFill="1" applyBorder="1" applyAlignment="1" applyProtection="1">
      <alignment horizontal="center"/>
      <protection locked="0"/>
    </xf>
    <xf numFmtId="0" fontId="10" fillId="5" borderId="7"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2" fontId="10" fillId="0" borderId="7" xfId="0" applyNumberFormat="1" applyFont="1" applyBorder="1" applyAlignment="1">
      <alignment horizontal="center" vertical="center"/>
    </xf>
    <xf numFmtId="0" fontId="7" fillId="0" borderId="30" xfId="0" applyFont="1" applyBorder="1" applyAlignment="1">
      <alignment horizontal="center"/>
    </xf>
    <xf numFmtId="0" fontId="7" fillId="0" borderId="34" xfId="0" applyFont="1" applyBorder="1" applyAlignment="1">
      <alignment horizontal="center"/>
    </xf>
    <xf numFmtId="0" fontId="11" fillId="0" borderId="34" xfId="0" applyFont="1" applyBorder="1" applyAlignment="1">
      <alignment horizontal="center"/>
    </xf>
    <xf numFmtId="0" fontId="13" fillId="0" borderId="0" xfId="0" applyFont="1" applyAlignment="1">
      <alignment horizontal="center" wrapText="1"/>
    </xf>
    <xf numFmtId="0" fontId="11" fillId="0" borderId="1" xfId="0" applyFont="1" applyBorder="1" applyAlignment="1">
      <alignment horizontal="center" vertical="center"/>
    </xf>
    <xf numFmtId="0" fontId="11" fillId="0" borderId="32" xfId="0" applyFont="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hidden="1"/>
    </xf>
    <xf numFmtId="0" fontId="9" fillId="0" borderId="22" xfId="0" applyFont="1" applyBorder="1" applyAlignment="1">
      <alignment horizontal="center" vertical="center"/>
    </xf>
    <xf numFmtId="0" fontId="9" fillId="0" borderId="22" xfId="0" applyFont="1" applyBorder="1" applyAlignment="1">
      <alignment horizontal="center" wrapText="1"/>
    </xf>
    <xf numFmtId="0" fontId="11" fillId="0" borderId="7" xfId="0" applyFont="1" applyBorder="1" applyAlignment="1">
      <alignment horizontal="center"/>
    </xf>
    <xf numFmtId="0" fontId="10" fillId="2" borderId="1" xfId="0" applyFont="1" applyFill="1" applyBorder="1" applyAlignment="1" applyProtection="1">
      <alignment horizontal="center" vertical="center"/>
      <protection locked="0"/>
    </xf>
    <xf numFmtId="0" fontId="11" fillId="0" borderId="7" xfId="0" applyFont="1" applyBorder="1" applyAlignment="1" applyProtection="1">
      <alignment horizontal="center"/>
      <protection hidden="1"/>
    </xf>
    <xf numFmtId="0" fontId="9" fillId="0" borderId="22" xfId="0" applyFont="1" applyBorder="1" applyAlignment="1">
      <alignment vertical="center"/>
    </xf>
    <xf numFmtId="0" fontId="13" fillId="0" borderId="0" xfId="0" applyFont="1" applyAlignment="1">
      <alignment horizontal="center" vertical="top" wrapText="1"/>
    </xf>
    <xf numFmtId="0" fontId="13" fillId="0" borderId="22" xfId="0" applyFont="1" applyBorder="1" applyAlignment="1">
      <alignment horizontal="center" vertical="top" wrapText="1"/>
    </xf>
    <xf numFmtId="0" fontId="12" fillId="0" borderId="0" xfId="0" applyFont="1" applyAlignment="1">
      <alignment horizontal="center" vertical="center"/>
    </xf>
    <xf numFmtId="0" fontId="12" fillId="0" borderId="23" xfId="0" applyFont="1" applyBorder="1" applyAlignment="1">
      <alignment horizontal="center" vertical="center"/>
    </xf>
    <xf numFmtId="0" fontId="9" fillId="0" borderId="0" xfId="0" applyFont="1" applyAlignment="1">
      <alignment horizontal="center" vertical="center"/>
    </xf>
    <xf numFmtId="164" fontId="9" fillId="0" borderId="0" xfId="0" applyNumberFormat="1" applyFont="1" applyAlignment="1">
      <alignment horizontal="center" vertical="center"/>
    </xf>
    <xf numFmtId="0" fontId="7" fillId="0" borderId="0" xfId="0" applyFont="1" applyAlignment="1">
      <alignment horizontal="center"/>
    </xf>
    <xf numFmtId="0" fontId="10" fillId="0" borderId="0" xfId="0" applyFont="1" applyAlignment="1">
      <alignment horizontal="center" vertical="center" wrapText="1"/>
    </xf>
    <xf numFmtId="0" fontId="11" fillId="0" borderId="21" xfId="0" applyFont="1" applyBorder="1" applyAlignment="1">
      <alignment horizontal="center" vertical="center" wrapText="1"/>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22" xfId="0" applyFont="1" applyBorder="1" applyAlignment="1" applyProtection="1">
      <alignment horizontal="center" vertical="center"/>
      <protection hidden="1"/>
    </xf>
    <xf numFmtId="0" fontId="14" fillId="0" borderId="0" xfId="0" applyFont="1" applyAlignment="1">
      <alignment horizontal="center" vertical="center"/>
    </xf>
    <xf numFmtId="0" fontId="11" fillId="0" borderId="0" xfId="0" applyFont="1" applyAlignment="1">
      <alignment horizontal="center" vertical="center" wrapText="1"/>
    </xf>
    <xf numFmtId="166" fontId="10" fillId="0" borderId="0" xfId="0" applyNumberFormat="1" applyFont="1" applyAlignment="1">
      <alignment horizontal="center" vertical="center" wrapText="1"/>
    </xf>
    <xf numFmtId="0" fontId="8" fillId="0" borderId="0" xfId="0" applyFont="1" applyAlignment="1">
      <alignment horizontal="center" vertical="center"/>
    </xf>
    <xf numFmtId="0" fontId="4" fillId="0" borderId="9"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8"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xf>
  </cellXfs>
  <cellStyles count="1">
    <cellStyle name="Обычный" xfId="0" builtinId="0"/>
  </cellStyles>
  <dxfs count="4">
    <dxf>
      <font>
        <b/>
        <i val="0"/>
        <color rgb="FFFF0000"/>
      </font>
    </dxf>
    <dxf>
      <font>
        <b/>
        <i val="0"/>
        <color rgb="FFFF0000"/>
      </font>
    </dxf>
    <dxf>
      <font>
        <b/>
        <i val="0"/>
        <strike val="0"/>
        <color rgb="FFFF0000"/>
      </font>
      <border>
        <left style="thin">
          <color rgb="FFFF0000"/>
        </left>
        <right style="thin">
          <color rgb="FFFF0000"/>
        </right>
        <top style="thin">
          <color rgb="FFFF0000"/>
        </top>
        <bottom style="thin">
          <color rgb="FFFF0000"/>
        </bottom>
        <vertical/>
        <horizontal/>
      </border>
    </dxf>
    <dxf>
      <font>
        <b/>
        <i val="0"/>
        <color rgb="FFFF0000"/>
      </font>
    </dxf>
  </dxfs>
  <tableStyles count="0" defaultTableStyle="TableStyleMedium9" defaultPivotStyle="PivotStyleLight16"/>
  <colors>
    <mruColors>
      <color rgb="FFFFCC99"/>
      <color rgb="FFFFFFCC"/>
      <color rgb="FF8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339725</xdr:colOff>
      <xdr:row>30</xdr:row>
      <xdr:rowOff>88900</xdr:rowOff>
    </xdr:from>
    <xdr:to>
      <xdr:col>8</xdr:col>
      <xdr:colOff>330200</xdr:colOff>
      <xdr:row>30</xdr:row>
      <xdr:rowOff>88900</xdr:rowOff>
    </xdr:to>
    <xdr:sp macro="" textlink="">
      <xdr:nvSpPr>
        <xdr:cNvPr id="1510" name="Line 28">
          <a:extLst>
            <a:ext uri="{FF2B5EF4-FFF2-40B4-BE49-F238E27FC236}">
              <a16:creationId xmlns:a16="http://schemas.microsoft.com/office/drawing/2014/main" xmlns="" id="{00000000-0008-0000-0000-0000E6050000}"/>
            </a:ext>
          </a:extLst>
        </xdr:cNvPr>
        <xdr:cNvSpPr>
          <a:spLocks noChangeShapeType="1"/>
        </xdr:cNvSpPr>
      </xdr:nvSpPr>
      <xdr:spPr bwMode="auto">
        <a:xfrm flipH="1">
          <a:off x="9686925" y="2616200"/>
          <a:ext cx="600075" cy="0"/>
        </a:xfrm>
        <a:prstGeom prst="line">
          <a:avLst/>
        </a:prstGeom>
        <a:noFill/>
        <a:ln w="38100" cmpd="dbl">
          <a:solidFill>
            <a:srgbClr val="000000"/>
          </a:solidFill>
          <a:round/>
          <a:headEnd/>
          <a:tailEnd/>
        </a:ln>
      </xdr:spPr>
    </xdr:sp>
    <xdr:clientData/>
  </xdr:twoCellAnchor>
  <xdr:twoCellAnchor>
    <xdr:from>
      <xdr:col>7</xdr:col>
      <xdr:colOff>339725</xdr:colOff>
      <xdr:row>26</xdr:row>
      <xdr:rowOff>88900</xdr:rowOff>
    </xdr:from>
    <xdr:to>
      <xdr:col>8</xdr:col>
      <xdr:colOff>330200</xdr:colOff>
      <xdr:row>26</xdr:row>
      <xdr:rowOff>88900</xdr:rowOff>
    </xdr:to>
    <xdr:sp macro="" textlink="">
      <xdr:nvSpPr>
        <xdr:cNvPr id="1514" name="Line 32">
          <a:extLst>
            <a:ext uri="{FF2B5EF4-FFF2-40B4-BE49-F238E27FC236}">
              <a16:creationId xmlns:a16="http://schemas.microsoft.com/office/drawing/2014/main" xmlns="" id="{00000000-0008-0000-0000-0000EA050000}"/>
            </a:ext>
          </a:extLst>
        </xdr:cNvPr>
        <xdr:cNvSpPr>
          <a:spLocks noChangeShapeType="1"/>
        </xdr:cNvSpPr>
      </xdr:nvSpPr>
      <xdr:spPr bwMode="auto">
        <a:xfrm flipH="1">
          <a:off x="9686925" y="1905000"/>
          <a:ext cx="600075" cy="0"/>
        </a:xfrm>
        <a:prstGeom prst="line">
          <a:avLst/>
        </a:prstGeom>
        <a:noFill/>
        <a:ln w="38100" cmpd="dbl">
          <a:solidFill>
            <a:srgbClr val="000000"/>
          </a:solidFill>
          <a:round/>
          <a:headEnd/>
          <a:tailEnd/>
        </a:ln>
      </xdr:spPr>
    </xdr:sp>
    <xdr:clientData/>
  </xdr:twoCellAnchor>
  <xdr:twoCellAnchor>
    <xdr:from>
      <xdr:col>7</xdr:col>
      <xdr:colOff>339725</xdr:colOff>
      <xdr:row>34</xdr:row>
      <xdr:rowOff>88900</xdr:rowOff>
    </xdr:from>
    <xdr:to>
      <xdr:col>8</xdr:col>
      <xdr:colOff>330200</xdr:colOff>
      <xdr:row>34</xdr:row>
      <xdr:rowOff>88900</xdr:rowOff>
    </xdr:to>
    <xdr:sp macro="" textlink="">
      <xdr:nvSpPr>
        <xdr:cNvPr id="1515" name="Line 33">
          <a:extLst>
            <a:ext uri="{FF2B5EF4-FFF2-40B4-BE49-F238E27FC236}">
              <a16:creationId xmlns:a16="http://schemas.microsoft.com/office/drawing/2014/main" xmlns="" id="{00000000-0008-0000-0000-0000EB050000}"/>
            </a:ext>
          </a:extLst>
        </xdr:cNvPr>
        <xdr:cNvSpPr>
          <a:spLocks noChangeShapeType="1"/>
        </xdr:cNvSpPr>
      </xdr:nvSpPr>
      <xdr:spPr bwMode="auto">
        <a:xfrm flipH="1">
          <a:off x="9686925" y="3327400"/>
          <a:ext cx="600075" cy="0"/>
        </a:xfrm>
        <a:prstGeom prst="line">
          <a:avLst/>
        </a:prstGeom>
        <a:noFill/>
        <a:ln w="38100" cmpd="dbl">
          <a:solidFill>
            <a:srgbClr val="000000"/>
          </a:solidFill>
          <a:round/>
          <a:headEnd/>
          <a:tailEnd/>
        </a:ln>
      </xdr:spPr>
    </xdr:sp>
    <xdr:clientData/>
  </xdr:twoCellAnchor>
  <xdr:twoCellAnchor>
    <xdr:from>
      <xdr:col>7</xdr:col>
      <xdr:colOff>339725</xdr:colOff>
      <xdr:row>38</xdr:row>
      <xdr:rowOff>88900</xdr:rowOff>
    </xdr:from>
    <xdr:to>
      <xdr:col>8</xdr:col>
      <xdr:colOff>330200</xdr:colOff>
      <xdr:row>38</xdr:row>
      <xdr:rowOff>88900</xdr:rowOff>
    </xdr:to>
    <xdr:sp macro="" textlink="">
      <xdr:nvSpPr>
        <xdr:cNvPr id="1516" name="Line 34">
          <a:extLst>
            <a:ext uri="{FF2B5EF4-FFF2-40B4-BE49-F238E27FC236}">
              <a16:creationId xmlns:a16="http://schemas.microsoft.com/office/drawing/2014/main" xmlns="" id="{00000000-0008-0000-0000-0000EC050000}"/>
            </a:ext>
          </a:extLst>
        </xdr:cNvPr>
        <xdr:cNvSpPr>
          <a:spLocks noChangeShapeType="1"/>
        </xdr:cNvSpPr>
      </xdr:nvSpPr>
      <xdr:spPr bwMode="auto">
        <a:xfrm flipH="1">
          <a:off x="9686925" y="4038600"/>
          <a:ext cx="600075" cy="0"/>
        </a:xfrm>
        <a:prstGeom prst="line">
          <a:avLst/>
        </a:prstGeom>
        <a:noFill/>
        <a:ln w="38100" cmpd="dbl">
          <a:solidFill>
            <a:srgbClr val="000000"/>
          </a:solidFill>
          <a:round/>
          <a:headEnd/>
          <a:tailEnd/>
        </a:ln>
      </xdr:spPr>
    </xdr:sp>
    <xdr:clientData/>
  </xdr:twoCellAnchor>
  <xdr:twoCellAnchor>
    <xdr:from>
      <xdr:col>7</xdr:col>
      <xdr:colOff>339725</xdr:colOff>
      <xdr:row>42</xdr:row>
      <xdr:rowOff>88900</xdr:rowOff>
    </xdr:from>
    <xdr:to>
      <xdr:col>8</xdr:col>
      <xdr:colOff>330200</xdr:colOff>
      <xdr:row>42</xdr:row>
      <xdr:rowOff>88900</xdr:rowOff>
    </xdr:to>
    <xdr:sp macro="" textlink="">
      <xdr:nvSpPr>
        <xdr:cNvPr id="1518" name="Line 36">
          <a:extLst>
            <a:ext uri="{FF2B5EF4-FFF2-40B4-BE49-F238E27FC236}">
              <a16:creationId xmlns:a16="http://schemas.microsoft.com/office/drawing/2014/main" xmlns="" id="{00000000-0008-0000-0000-0000EE050000}"/>
            </a:ext>
          </a:extLst>
        </xdr:cNvPr>
        <xdr:cNvSpPr>
          <a:spLocks noChangeShapeType="1"/>
        </xdr:cNvSpPr>
      </xdr:nvSpPr>
      <xdr:spPr bwMode="auto">
        <a:xfrm flipH="1">
          <a:off x="9686925" y="4749800"/>
          <a:ext cx="600075" cy="0"/>
        </a:xfrm>
        <a:prstGeom prst="line">
          <a:avLst/>
        </a:prstGeom>
        <a:noFill/>
        <a:ln w="38100" cmpd="dbl">
          <a:solidFill>
            <a:srgbClr val="000000"/>
          </a:solidFill>
          <a:round/>
          <a:headEnd/>
          <a:tailEnd/>
        </a:ln>
      </xdr:spPr>
    </xdr:sp>
    <xdr:clientData/>
  </xdr:twoCellAnchor>
  <xdr:twoCellAnchor>
    <xdr:from>
      <xdr:col>7</xdr:col>
      <xdr:colOff>339725</xdr:colOff>
      <xdr:row>46</xdr:row>
      <xdr:rowOff>88900</xdr:rowOff>
    </xdr:from>
    <xdr:to>
      <xdr:col>8</xdr:col>
      <xdr:colOff>330200</xdr:colOff>
      <xdr:row>46</xdr:row>
      <xdr:rowOff>88900</xdr:rowOff>
    </xdr:to>
    <xdr:sp macro="" textlink="">
      <xdr:nvSpPr>
        <xdr:cNvPr id="1519" name="Line 37">
          <a:extLst>
            <a:ext uri="{FF2B5EF4-FFF2-40B4-BE49-F238E27FC236}">
              <a16:creationId xmlns:a16="http://schemas.microsoft.com/office/drawing/2014/main" xmlns="" id="{00000000-0008-0000-0000-0000EF050000}"/>
            </a:ext>
          </a:extLst>
        </xdr:cNvPr>
        <xdr:cNvSpPr>
          <a:spLocks noChangeShapeType="1"/>
        </xdr:cNvSpPr>
      </xdr:nvSpPr>
      <xdr:spPr bwMode="auto">
        <a:xfrm flipH="1">
          <a:off x="9686925" y="5461000"/>
          <a:ext cx="600075" cy="0"/>
        </a:xfrm>
        <a:prstGeom prst="line">
          <a:avLst/>
        </a:prstGeom>
        <a:noFill/>
        <a:ln w="38100" cmpd="dbl">
          <a:solidFill>
            <a:srgbClr val="000000"/>
          </a:solidFill>
          <a:round/>
          <a:headEnd/>
          <a:tailEnd/>
        </a:ln>
      </xdr:spPr>
    </xdr:sp>
    <xdr:clientData/>
  </xdr:twoCellAnchor>
  <xdr:twoCellAnchor>
    <xdr:from>
      <xdr:col>7</xdr:col>
      <xdr:colOff>339725</xdr:colOff>
      <xdr:row>50</xdr:row>
      <xdr:rowOff>88900</xdr:rowOff>
    </xdr:from>
    <xdr:to>
      <xdr:col>8</xdr:col>
      <xdr:colOff>330200</xdr:colOff>
      <xdr:row>50</xdr:row>
      <xdr:rowOff>88900</xdr:rowOff>
    </xdr:to>
    <xdr:sp macro="" textlink="">
      <xdr:nvSpPr>
        <xdr:cNvPr id="1520" name="Line 38">
          <a:extLst>
            <a:ext uri="{FF2B5EF4-FFF2-40B4-BE49-F238E27FC236}">
              <a16:creationId xmlns:a16="http://schemas.microsoft.com/office/drawing/2014/main" xmlns="" id="{00000000-0008-0000-0000-0000F0050000}"/>
            </a:ext>
          </a:extLst>
        </xdr:cNvPr>
        <xdr:cNvSpPr>
          <a:spLocks noChangeShapeType="1"/>
        </xdr:cNvSpPr>
      </xdr:nvSpPr>
      <xdr:spPr bwMode="auto">
        <a:xfrm flipH="1">
          <a:off x="9686925" y="6172200"/>
          <a:ext cx="600075" cy="0"/>
        </a:xfrm>
        <a:prstGeom prst="line">
          <a:avLst/>
        </a:prstGeom>
        <a:noFill/>
        <a:ln w="38100" cmpd="dbl">
          <a:solidFill>
            <a:srgbClr val="000000"/>
          </a:solidFill>
          <a:round/>
          <a:headEnd/>
          <a:tailEnd/>
        </a:ln>
      </xdr:spPr>
    </xdr:sp>
    <xdr:clientData/>
  </xdr:twoCellAnchor>
  <xdr:twoCellAnchor>
    <xdr:from>
      <xdr:col>7</xdr:col>
      <xdr:colOff>342899</xdr:colOff>
      <xdr:row>20</xdr:row>
      <xdr:rowOff>101600</xdr:rowOff>
    </xdr:from>
    <xdr:to>
      <xdr:col>7</xdr:col>
      <xdr:colOff>342899</xdr:colOff>
      <xdr:row>88</xdr:row>
      <xdr:rowOff>105833</xdr:rowOff>
    </xdr:to>
    <xdr:sp macro="" textlink="">
      <xdr:nvSpPr>
        <xdr:cNvPr id="1521" name="Line 39">
          <a:extLst>
            <a:ext uri="{FF2B5EF4-FFF2-40B4-BE49-F238E27FC236}">
              <a16:creationId xmlns:a16="http://schemas.microsoft.com/office/drawing/2014/main" xmlns="" id="{00000000-0008-0000-0000-0000F1050000}"/>
            </a:ext>
          </a:extLst>
        </xdr:cNvPr>
        <xdr:cNvSpPr>
          <a:spLocks noChangeShapeType="1"/>
        </xdr:cNvSpPr>
      </xdr:nvSpPr>
      <xdr:spPr bwMode="auto">
        <a:xfrm flipH="1" flipV="1">
          <a:off x="7243232" y="1477433"/>
          <a:ext cx="0" cy="11518900"/>
        </a:xfrm>
        <a:prstGeom prst="line">
          <a:avLst/>
        </a:prstGeom>
        <a:noFill/>
        <a:ln w="50800" cmpd="dbl">
          <a:solidFill>
            <a:srgbClr val="000000"/>
          </a:solidFill>
          <a:round/>
          <a:headEnd/>
          <a:tailEnd/>
        </a:ln>
      </xdr:spPr>
    </xdr:sp>
    <xdr:clientData/>
  </xdr:twoCellAnchor>
  <xdr:twoCellAnchor>
    <xdr:from>
      <xdr:col>7</xdr:col>
      <xdr:colOff>342900</xdr:colOff>
      <xdr:row>28</xdr:row>
      <xdr:rowOff>88900</xdr:rowOff>
    </xdr:from>
    <xdr:to>
      <xdr:col>8</xdr:col>
      <xdr:colOff>333375</xdr:colOff>
      <xdr:row>28</xdr:row>
      <xdr:rowOff>88900</xdr:rowOff>
    </xdr:to>
    <xdr:sp macro="" textlink="">
      <xdr:nvSpPr>
        <xdr:cNvPr id="45" name="Line 32">
          <a:extLst>
            <a:ext uri="{FF2B5EF4-FFF2-40B4-BE49-F238E27FC236}">
              <a16:creationId xmlns:a16="http://schemas.microsoft.com/office/drawing/2014/main" xmlns="" id="{00000000-0008-0000-0000-00002D000000}"/>
            </a:ext>
          </a:extLst>
        </xdr:cNvPr>
        <xdr:cNvSpPr>
          <a:spLocks noChangeShapeType="1"/>
        </xdr:cNvSpPr>
      </xdr:nvSpPr>
      <xdr:spPr bwMode="auto">
        <a:xfrm flipH="1">
          <a:off x="9690100" y="2260600"/>
          <a:ext cx="600075" cy="0"/>
        </a:xfrm>
        <a:prstGeom prst="line">
          <a:avLst/>
        </a:prstGeom>
        <a:noFill/>
        <a:ln w="38100" cmpd="dbl">
          <a:solidFill>
            <a:srgbClr val="000000"/>
          </a:solidFill>
          <a:round/>
          <a:headEnd/>
          <a:tailEnd/>
        </a:ln>
      </xdr:spPr>
    </xdr:sp>
    <xdr:clientData/>
  </xdr:twoCellAnchor>
  <xdr:twoCellAnchor>
    <xdr:from>
      <xdr:col>7</xdr:col>
      <xdr:colOff>330200</xdr:colOff>
      <xdr:row>32</xdr:row>
      <xdr:rowOff>88900</xdr:rowOff>
    </xdr:from>
    <xdr:to>
      <xdr:col>8</xdr:col>
      <xdr:colOff>320675</xdr:colOff>
      <xdr:row>32</xdr:row>
      <xdr:rowOff>88900</xdr:rowOff>
    </xdr:to>
    <xdr:sp macro="" textlink="">
      <xdr:nvSpPr>
        <xdr:cNvPr id="47" name="Line 32">
          <a:extLst>
            <a:ext uri="{FF2B5EF4-FFF2-40B4-BE49-F238E27FC236}">
              <a16:creationId xmlns:a16="http://schemas.microsoft.com/office/drawing/2014/main" xmlns="" id="{00000000-0008-0000-0000-00002F000000}"/>
            </a:ext>
          </a:extLst>
        </xdr:cNvPr>
        <xdr:cNvSpPr>
          <a:spLocks noChangeShapeType="1"/>
        </xdr:cNvSpPr>
      </xdr:nvSpPr>
      <xdr:spPr bwMode="auto">
        <a:xfrm flipH="1">
          <a:off x="9677400" y="2971800"/>
          <a:ext cx="600075" cy="0"/>
        </a:xfrm>
        <a:prstGeom prst="line">
          <a:avLst/>
        </a:prstGeom>
        <a:noFill/>
        <a:ln w="38100" cmpd="dbl">
          <a:solidFill>
            <a:srgbClr val="000000"/>
          </a:solidFill>
          <a:round/>
          <a:headEnd/>
          <a:tailEnd/>
        </a:ln>
      </xdr:spPr>
    </xdr:sp>
    <xdr:clientData/>
  </xdr:twoCellAnchor>
  <xdr:twoCellAnchor>
    <xdr:from>
      <xdr:col>7</xdr:col>
      <xdr:colOff>342900</xdr:colOff>
      <xdr:row>36</xdr:row>
      <xdr:rowOff>88900</xdr:rowOff>
    </xdr:from>
    <xdr:to>
      <xdr:col>8</xdr:col>
      <xdr:colOff>333375</xdr:colOff>
      <xdr:row>36</xdr:row>
      <xdr:rowOff>88900</xdr:rowOff>
    </xdr:to>
    <xdr:sp macro="" textlink="">
      <xdr:nvSpPr>
        <xdr:cNvPr id="49" name="Line 32">
          <a:extLst>
            <a:ext uri="{FF2B5EF4-FFF2-40B4-BE49-F238E27FC236}">
              <a16:creationId xmlns:a16="http://schemas.microsoft.com/office/drawing/2014/main" xmlns="" id="{00000000-0008-0000-0000-000031000000}"/>
            </a:ext>
          </a:extLst>
        </xdr:cNvPr>
        <xdr:cNvSpPr>
          <a:spLocks noChangeShapeType="1"/>
        </xdr:cNvSpPr>
      </xdr:nvSpPr>
      <xdr:spPr bwMode="auto">
        <a:xfrm flipH="1">
          <a:off x="9690100" y="3683000"/>
          <a:ext cx="600075" cy="0"/>
        </a:xfrm>
        <a:prstGeom prst="line">
          <a:avLst/>
        </a:prstGeom>
        <a:noFill/>
        <a:ln w="38100" cmpd="dbl">
          <a:solidFill>
            <a:srgbClr val="000000"/>
          </a:solidFill>
          <a:round/>
          <a:headEnd/>
          <a:tailEnd/>
        </a:ln>
      </xdr:spPr>
    </xdr:sp>
    <xdr:clientData/>
  </xdr:twoCellAnchor>
  <xdr:twoCellAnchor>
    <xdr:from>
      <xdr:col>7</xdr:col>
      <xdr:colOff>330200</xdr:colOff>
      <xdr:row>40</xdr:row>
      <xdr:rowOff>88900</xdr:rowOff>
    </xdr:from>
    <xdr:to>
      <xdr:col>8</xdr:col>
      <xdr:colOff>320675</xdr:colOff>
      <xdr:row>40</xdr:row>
      <xdr:rowOff>88900</xdr:rowOff>
    </xdr:to>
    <xdr:sp macro="" textlink="">
      <xdr:nvSpPr>
        <xdr:cNvPr id="51" name="Line 32">
          <a:extLst>
            <a:ext uri="{FF2B5EF4-FFF2-40B4-BE49-F238E27FC236}">
              <a16:creationId xmlns:a16="http://schemas.microsoft.com/office/drawing/2014/main" xmlns="" id="{00000000-0008-0000-0000-000033000000}"/>
            </a:ext>
          </a:extLst>
        </xdr:cNvPr>
        <xdr:cNvSpPr>
          <a:spLocks noChangeShapeType="1"/>
        </xdr:cNvSpPr>
      </xdr:nvSpPr>
      <xdr:spPr bwMode="auto">
        <a:xfrm flipH="1">
          <a:off x="9677400" y="4394200"/>
          <a:ext cx="600075" cy="0"/>
        </a:xfrm>
        <a:prstGeom prst="line">
          <a:avLst/>
        </a:prstGeom>
        <a:noFill/>
        <a:ln w="38100" cmpd="dbl">
          <a:solidFill>
            <a:srgbClr val="000000"/>
          </a:solidFill>
          <a:round/>
          <a:headEnd/>
          <a:tailEnd/>
        </a:ln>
      </xdr:spPr>
    </xdr:sp>
    <xdr:clientData/>
  </xdr:twoCellAnchor>
  <xdr:twoCellAnchor>
    <xdr:from>
      <xdr:col>7</xdr:col>
      <xdr:colOff>342900</xdr:colOff>
      <xdr:row>44</xdr:row>
      <xdr:rowOff>88900</xdr:rowOff>
    </xdr:from>
    <xdr:to>
      <xdr:col>8</xdr:col>
      <xdr:colOff>333375</xdr:colOff>
      <xdr:row>44</xdr:row>
      <xdr:rowOff>88900</xdr:rowOff>
    </xdr:to>
    <xdr:sp macro="" textlink="">
      <xdr:nvSpPr>
        <xdr:cNvPr id="53" name="Line 32">
          <a:extLst>
            <a:ext uri="{FF2B5EF4-FFF2-40B4-BE49-F238E27FC236}">
              <a16:creationId xmlns:a16="http://schemas.microsoft.com/office/drawing/2014/main" xmlns="" id="{00000000-0008-0000-0000-000035000000}"/>
            </a:ext>
          </a:extLst>
        </xdr:cNvPr>
        <xdr:cNvSpPr>
          <a:spLocks noChangeShapeType="1"/>
        </xdr:cNvSpPr>
      </xdr:nvSpPr>
      <xdr:spPr bwMode="auto">
        <a:xfrm flipH="1">
          <a:off x="9690100" y="5105400"/>
          <a:ext cx="600075" cy="0"/>
        </a:xfrm>
        <a:prstGeom prst="line">
          <a:avLst/>
        </a:prstGeom>
        <a:noFill/>
        <a:ln w="38100" cmpd="dbl">
          <a:solidFill>
            <a:srgbClr val="000000"/>
          </a:solidFill>
          <a:round/>
          <a:headEnd/>
          <a:tailEnd/>
        </a:ln>
      </xdr:spPr>
    </xdr:sp>
    <xdr:clientData/>
  </xdr:twoCellAnchor>
  <xdr:twoCellAnchor>
    <xdr:from>
      <xdr:col>7</xdr:col>
      <xdr:colOff>342900</xdr:colOff>
      <xdr:row>48</xdr:row>
      <xdr:rowOff>88900</xdr:rowOff>
    </xdr:from>
    <xdr:to>
      <xdr:col>8</xdr:col>
      <xdr:colOff>333375</xdr:colOff>
      <xdr:row>48</xdr:row>
      <xdr:rowOff>88900</xdr:rowOff>
    </xdr:to>
    <xdr:sp macro="" textlink="">
      <xdr:nvSpPr>
        <xdr:cNvPr id="54" name="Line 32">
          <a:extLst>
            <a:ext uri="{FF2B5EF4-FFF2-40B4-BE49-F238E27FC236}">
              <a16:creationId xmlns:a16="http://schemas.microsoft.com/office/drawing/2014/main" xmlns="" id="{00000000-0008-0000-0000-000036000000}"/>
            </a:ext>
          </a:extLst>
        </xdr:cNvPr>
        <xdr:cNvSpPr>
          <a:spLocks noChangeShapeType="1"/>
        </xdr:cNvSpPr>
      </xdr:nvSpPr>
      <xdr:spPr bwMode="auto">
        <a:xfrm flipH="1">
          <a:off x="9690100" y="5816600"/>
          <a:ext cx="600075" cy="0"/>
        </a:xfrm>
        <a:prstGeom prst="line">
          <a:avLst/>
        </a:prstGeom>
        <a:noFill/>
        <a:ln w="38100" cmpd="dbl">
          <a:solidFill>
            <a:srgbClr val="000000"/>
          </a:solidFill>
          <a:round/>
          <a:headEnd/>
          <a:tailEnd/>
        </a:ln>
      </xdr:spPr>
    </xdr:sp>
    <xdr:clientData/>
  </xdr:twoCellAnchor>
  <xdr:twoCellAnchor>
    <xdr:from>
      <xdr:col>7</xdr:col>
      <xdr:colOff>342900</xdr:colOff>
      <xdr:row>24</xdr:row>
      <xdr:rowOff>88900</xdr:rowOff>
    </xdr:from>
    <xdr:to>
      <xdr:col>8</xdr:col>
      <xdr:colOff>333375</xdr:colOff>
      <xdr:row>24</xdr:row>
      <xdr:rowOff>88900</xdr:rowOff>
    </xdr:to>
    <xdr:sp macro="" textlink="">
      <xdr:nvSpPr>
        <xdr:cNvPr id="55" name="Line 32">
          <a:extLst>
            <a:ext uri="{FF2B5EF4-FFF2-40B4-BE49-F238E27FC236}">
              <a16:creationId xmlns:a16="http://schemas.microsoft.com/office/drawing/2014/main" xmlns="" id="{00000000-0008-0000-0000-000037000000}"/>
            </a:ext>
          </a:extLst>
        </xdr:cNvPr>
        <xdr:cNvSpPr>
          <a:spLocks noChangeShapeType="1"/>
        </xdr:cNvSpPr>
      </xdr:nvSpPr>
      <xdr:spPr bwMode="auto">
        <a:xfrm flipH="1">
          <a:off x="9690100" y="1549400"/>
          <a:ext cx="600075" cy="0"/>
        </a:xfrm>
        <a:prstGeom prst="line">
          <a:avLst/>
        </a:prstGeom>
        <a:noFill/>
        <a:ln w="38100" cmpd="dbl">
          <a:solidFill>
            <a:srgbClr val="000000"/>
          </a:solidFill>
          <a:round/>
          <a:headEnd/>
          <a:tailEnd/>
        </a:ln>
      </xdr:spPr>
    </xdr:sp>
    <xdr:clientData/>
  </xdr:twoCellAnchor>
  <xdr:twoCellAnchor>
    <xdr:from>
      <xdr:col>7</xdr:col>
      <xdr:colOff>342900</xdr:colOff>
      <xdr:row>22</xdr:row>
      <xdr:rowOff>88900</xdr:rowOff>
    </xdr:from>
    <xdr:to>
      <xdr:col>8</xdr:col>
      <xdr:colOff>333375</xdr:colOff>
      <xdr:row>22</xdr:row>
      <xdr:rowOff>88900</xdr:rowOff>
    </xdr:to>
    <xdr:sp macro="" textlink="">
      <xdr:nvSpPr>
        <xdr:cNvPr id="56" name="Line 32">
          <a:extLst>
            <a:ext uri="{FF2B5EF4-FFF2-40B4-BE49-F238E27FC236}">
              <a16:creationId xmlns:a16="http://schemas.microsoft.com/office/drawing/2014/main" xmlns="" id="{00000000-0008-0000-0000-000038000000}"/>
            </a:ext>
          </a:extLst>
        </xdr:cNvPr>
        <xdr:cNvSpPr>
          <a:spLocks noChangeShapeType="1"/>
        </xdr:cNvSpPr>
      </xdr:nvSpPr>
      <xdr:spPr bwMode="auto">
        <a:xfrm flipH="1">
          <a:off x="9690100" y="1193800"/>
          <a:ext cx="600075" cy="0"/>
        </a:xfrm>
        <a:prstGeom prst="line">
          <a:avLst/>
        </a:prstGeom>
        <a:noFill/>
        <a:ln w="38100" cmpd="dbl">
          <a:solidFill>
            <a:srgbClr val="000000"/>
          </a:solidFill>
          <a:round/>
          <a:headEnd/>
          <a:tailEnd/>
        </a:ln>
      </xdr:spPr>
    </xdr:sp>
    <xdr:clientData/>
  </xdr:twoCellAnchor>
  <xdr:twoCellAnchor>
    <xdr:from>
      <xdr:col>7</xdr:col>
      <xdr:colOff>330200</xdr:colOff>
      <xdr:row>20</xdr:row>
      <xdr:rowOff>88900</xdr:rowOff>
    </xdr:from>
    <xdr:to>
      <xdr:col>8</xdr:col>
      <xdr:colOff>320675</xdr:colOff>
      <xdr:row>20</xdr:row>
      <xdr:rowOff>88900</xdr:rowOff>
    </xdr:to>
    <xdr:sp macro="" textlink="">
      <xdr:nvSpPr>
        <xdr:cNvPr id="57" name="Line 32">
          <a:extLst>
            <a:ext uri="{FF2B5EF4-FFF2-40B4-BE49-F238E27FC236}">
              <a16:creationId xmlns:a16="http://schemas.microsoft.com/office/drawing/2014/main" xmlns="" id="{00000000-0008-0000-0000-000039000000}"/>
            </a:ext>
          </a:extLst>
        </xdr:cNvPr>
        <xdr:cNvSpPr>
          <a:spLocks noChangeShapeType="1"/>
        </xdr:cNvSpPr>
      </xdr:nvSpPr>
      <xdr:spPr bwMode="auto">
        <a:xfrm flipH="1">
          <a:off x="9677400" y="838200"/>
          <a:ext cx="600075" cy="0"/>
        </a:xfrm>
        <a:prstGeom prst="line">
          <a:avLst/>
        </a:prstGeom>
        <a:noFill/>
        <a:ln w="38100" cmpd="dbl">
          <a:solidFill>
            <a:srgbClr val="000000"/>
          </a:solidFill>
          <a:round/>
          <a:headEnd/>
          <a:tailEnd/>
        </a:ln>
      </xdr:spPr>
    </xdr:sp>
    <xdr:clientData/>
  </xdr:twoCellAnchor>
  <xdr:twoCellAnchor>
    <xdr:from>
      <xdr:col>7</xdr:col>
      <xdr:colOff>342900</xdr:colOff>
      <xdr:row>52</xdr:row>
      <xdr:rowOff>88900</xdr:rowOff>
    </xdr:from>
    <xdr:to>
      <xdr:col>8</xdr:col>
      <xdr:colOff>333375</xdr:colOff>
      <xdr:row>52</xdr:row>
      <xdr:rowOff>88900</xdr:rowOff>
    </xdr:to>
    <xdr:sp macro="" textlink="">
      <xdr:nvSpPr>
        <xdr:cNvPr id="59" name="Line 32">
          <a:extLst>
            <a:ext uri="{FF2B5EF4-FFF2-40B4-BE49-F238E27FC236}">
              <a16:creationId xmlns:a16="http://schemas.microsoft.com/office/drawing/2014/main" xmlns="" id="{00000000-0008-0000-0000-00003B000000}"/>
            </a:ext>
          </a:extLst>
        </xdr:cNvPr>
        <xdr:cNvSpPr>
          <a:spLocks noChangeShapeType="1"/>
        </xdr:cNvSpPr>
      </xdr:nvSpPr>
      <xdr:spPr bwMode="auto">
        <a:xfrm flipH="1">
          <a:off x="9690100" y="6515100"/>
          <a:ext cx="600075" cy="0"/>
        </a:xfrm>
        <a:prstGeom prst="line">
          <a:avLst/>
        </a:prstGeom>
        <a:noFill/>
        <a:ln w="38100" cmpd="dbl">
          <a:solidFill>
            <a:srgbClr val="000000"/>
          </a:solidFill>
          <a:round/>
          <a:headEnd/>
          <a:tailEnd/>
        </a:ln>
      </xdr:spPr>
    </xdr:sp>
    <xdr:clientData/>
  </xdr:twoCellAnchor>
  <xdr:twoCellAnchor>
    <xdr:from>
      <xdr:col>7</xdr:col>
      <xdr:colOff>342900</xdr:colOff>
      <xdr:row>54</xdr:row>
      <xdr:rowOff>88900</xdr:rowOff>
    </xdr:from>
    <xdr:to>
      <xdr:col>8</xdr:col>
      <xdr:colOff>333375</xdr:colOff>
      <xdr:row>54</xdr:row>
      <xdr:rowOff>88900</xdr:rowOff>
    </xdr:to>
    <xdr:sp macro="" textlink="">
      <xdr:nvSpPr>
        <xdr:cNvPr id="60" name="Line 32">
          <a:extLst>
            <a:ext uri="{FF2B5EF4-FFF2-40B4-BE49-F238E27FC236}">
              <a16:creationId xmlns:a16="http://schemas.microsoft.com/office/drawing/2014/main" xmlns="" id="{00000000-0008-0000-0000-00003C000000}"/>
            </a:ext>
          </a:extLst>
        </xdr:cNvPr>
        <xdr:cNvSpPr>
          <a:spLocks noChangeShapeType="1"/>
        </xdr:cNvSpPr>
      </xdr:nvSpPr>
      <xdr:spPr bwMode="auto">
        <a:xfrm flipH="1">
          <a:off x="9690100" y="6845300"/>
          <a:ext cx="600075" cy="0"/>
        </a:xfrm>
        <a:prstGeom prst="line">
          <a:avLst/>
        </a:prstGeom>
        <a:noFill/>
        <a:ln w="38100" cmpd="dbl">
          <a:solidFill>
            <a:srgbClr val="000000"/>
          </a:solidFill>
          <a:round/>
          <a:headEnd/>
          <a:tailEnd/>
        </a:ln>
      </xdr:spPr>
    </xdr:sp>
    <xdr:clientData/>
  </xdr:twoCellAnchor>
  <xdr:twoCellAnchor>
    <xdr:from>
      <xdr:col>7</xdr:col>
      <xdr:colOff>330200</xdr:colOff>
      <xdr:row>56</xdr:row>
      <xdr:rowOff>88900</xdr:rowOff>
    </xdr:from>
    <xdr:to>
      <xdr:col>8</xdr:col>
      <xdr:colOff>320675</xdr:colOff>
      <xdr:row>56</xdr:row>
      <xdr:rowOff>88900</xdr:rowOff>
    </xdr:to>
    <xdr:sp macro="" textlink="">
      <xdr:nvSpPr>
        <xdr:cNvPr id="62" name="Line 32">
          <a:extLst>
            <a:ext uri="{FF2B5EF4-FFF2-40B4-BE49-F238E27FC236}">
              <a16:creationId xmlns:a16="http://schemas.microsoft.com/office/drawing/2014/main" xmlns="" id="{00000000-0008-0000-0000-00003E000000}"/>
            </a:ext>
          </a:extLst>
        </xdr:cNvPr>
        <xdr:cNvSpPr>
          <a:spLocks noChangeShapeType="1"/>
        </xdr:cNvSpPr>
      </xdr:nvSpPr>
      <xdr:spPr bwMode="auto">
        <a:xfrm flipH="1">
          <a:off x="9677400" y="7175500"/>
          <a:ext cx="600075" cy="0"/>
        </a:xfrm>
        <a:prstGeom prst="line">
          <a:avLst/>
        </a:prstGeom>
        <a:noFill/>
        <a:ln w="38100" cmpd="dbl">
          <a:solidFill>
            <a:srgbClr val="000000"/>
          </a:solidFill>
          <a:round/>
          <a:headEnd/>
          <a:tailEnd/>
        </a:ln>
      </xdr:spPr>
    </xdr:sp>
    <xdr:clientData/>
  </xdr:twoCellAnchor>
  <xdr:twoCellAnchor>
    <xdr:from>
      <xdr:col>7</xdr:col>
      <xdr:colOff>337608</xdr:colOff>
      <xdr:row>10</xdr:row>
      <xdr:rowOff>148166</xdr:rowOff>
    </xdr:from>
    <xdr:to>
      <xdr:col>7</xdr:col>
      <xdr:colOff>337608</xdr:colOff>
      <xdr:row>88</xdr:row>
      <xdr:rowOff>88901</xdr:rowOff>
    </xdr:to>
    <xdr:cxnSp macro="">
      <xdr:nvCxnSpPr>
        <xdr:cNvPr id="6" name="Straight Connector 5">
          <a:extLst>
            <a:ext uri="{FF2B5EF4-FFF2-40B4-BE49-F238E27FC236}">
              <a16:creationId xmlns:a16="http://schemas.microsoft.com/office/drawing/2014/main" xmlns="" id="{00000000-0008-0000-0000-000006000000}"/>
            </a:ext>
          </a:extLst>
        </xdr:cNvPr>
        <xdr:cNvCxnSpPr/>
      </xdr:nvCxnSpPr>
      <xdr:spPr>
        <a:xfrm flipV="1">
          <a:off x="7089775" y="1852083"/>
          <a:ext cx="0" cy="13206944"/>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339725</xdr:colOff>
      <xdr:row>66</xdr:row>
      <xdr:rowOff>88900</xdr:rowOff>
    </xdr:from>
    <xdr:to>
      <xdr:col>8</xdr:col>
      <xdr:colOff>330200</xdr:colOff>
      <xdr:row>66</xdr:row>
      <xdr:rowOff>88900</xdr:rowOff>
    </xdr:to>
    <xdr:sp macro="" textlink="">
      <xdr:nvSpPr>
        <xdr:cNvPr id="297" name="Line 28">
          <a:extLst>
            <a:ext uri="{FF2B5EF4-FFF2-40B4-BE49-F238E27FC236}">
              <a16:creationId xmlns:a16="http://schemas.microsoft.com/office/drawing/2014/main" xmlns="" id="{00000000-0008-0000-0000-000029010000}"/>
            </a:ext>
          </a:extLst>
        </xdr:cNvPr>
        <xdr:cNvSpPr>
          <a:spLocks noChangeShapeType="1"/>
        </xdr:cNvSpPr>
      </xdr:nvSpPr>
      <xdr:spPr bwMode="auto">
        <a:xfrm flipH="1">
          <a:off x="18913475" y="3953329"/>
          <a:ext cx="575582" cy="0"/>
        </a:xfrm>
        <a:prstGeom prst="line">
          <a:avLst/>
        </a:prstGeom>
        <a:noFill/>
        <a:ln w="38100" cmpd="dbl">
          <a:solidFill>
            <a:srgbClr val="000000"/>
          </a:solidFill>
          <a:round/>
          <a:headEnd/>
          <a:tailEnd/>
        </a:ln>
      </xdr:spPr>
    </xdr:sp>
    <xdr:clientData/>
  </xdr:twoCellAnchor>
  <xdr:twoCellAnchor>
    <xdr:from>
      <xdr:col>7</xdr:col>
      <xdr:colOff>339725</xdr:colOff>
      <xdr:row>62</xdr:row>
      <xdr:rowOff>88900</xdr:rowOff>
    </xdr:from>
    <xdr:to>
      <xdr:col>8</xdr:col>
      <xdr:colOff>330200</xdr:colOff>
      <xdr:row>62</xdr:row>
      <xdr:rowOff>88900</xdr:rowOff>
    </xdr:to>
    <xdr:sp macro="" textlink="">
      <xdr:nvSpPr>
        <xdr:cNvPr id="298" name="Line 32">
          <a:extLst>
            <a:ext uri="{FF2B5EF4-FFF2-40B4-BE49-F238E27FC236}">
              <a16:creationId xmlns:a16="http://schemas.microsoft.com/office/drawing/2014/main" xmlns="" id="{00000000-0008-0000-0000-00002A010000}"/>
            </a:ext>
          </a:extLst>
        </xdr:cNvPr>
        <xdr:cNvSpPr>
          <a:spLocks noChangeShapeType="1"/>
        </xdr:cNvSpPr>
      </xdr:nvSpPr>
      <xdr:spPr bwMode="auto">
        <a:xfrm flipH="1">
          <a:off x="18913475" y="3245757"/>
          <a:ext cx="575582" cy="0"/>
        </a:xfrm>
        <a:prstGeom prst="line">
          <a:avLst/>
        </a:prstGeom>
        <a:noFill/>
        <a:ln w="38100" cmpd="dbl">
          <a:solidFill>
            <a:srgbClr val="000000"/>
          </a:solidFill>
          <a:round/>
          <a:headEnd/>
          <a:tailEnd/>
        </a:ln>
      </xdr:spPr>
    </xdr:sp>
    <xdr:clientData/>
  </xdr:twoCellAnchor>
  <xdr:twoCellAnchor>
    <xdr:from>
      <xdr:col>7</xdr:col>
      <xdr:colOff>339725</xdr:colOff>
      <xdr:row>70</xdr:row>
      <xdr:rowOff>88900</xdr:rowOff>
    </xdr:from>
    <xdr:to>
      <xdr:col>8</xdr:col>
      <xdr:colOff>330200</xdr:colOff>
      <xdr:row>70</xdr:row>
      <xdr:rowOff>88900</xdr:rowOff>
    </xdr:to>
    <xdr:sp macro="" textlink="">
      <xdr:nvSpPr>
        <xdr:cNvPr id="299" name="Line 33">
          <a:extLst>
            <a:ext uri="{FF2B5EF4-FFF2-40B4-BE49-F238E27FC236}">
              <a16:creationId xmlns:a16="http://schemas.microsoft.com/office/drawing/2014/main" xmlns="" id="{00000000-0008-0000-0000-00002B010000}"/>
            </a:ext>
          </a:extLst>
        </xdr:cNvPr>
        <xdr:cNvSpPr>
          <a:spLocks noChangeShapeType="1"/>
        </xdr:cNvSpPr>
      </xdr:nvSpPr>
      <xdr:spPr bwMode="auto">
        <a:xfrm flipH="1">
          <a:off x="18913475" y="4660900"/>
          <a:ext cx="575582" cy="0"/>
        </a:xfrm>
        <a:prstGeom prst="line">
          <a:avLst/>
        </a:prstGeom>
        <a:noFill/>
        <a:ln w="38100" cmpd="dbl">
          <a:solidFill>
            <a:srgbClr val="000000"/>
          </a:solidFill>
          <a:round/>
          <a:headEnd/>
          <a:tailEnd/>
        </a:ln>
      </xdr:spPr>
    </xdr:sp>
    <xdr:clientData/>
  </xdr:twoCellAnchor>
  <xdr:twoCellAnchor>
    <xdr:from>
      <xdr:col>7</xdr:col>
      <xdr:colOff>339725</xdr:colOff>
      <xdr:row>74</xdr:row>
      <xdr:rowOff>88900</xdr:rowOff>
    </xdr:from>
    <xdr:to>
      <xdr:col>8</xdr:col>
      <xdr:colOff>330200</xdr:colOff>
      <xdr:row>74</xdr:row>
      <xdr:rowOff>88900</xdr:rowOff>
    </xdr:to>
    <xdr:sp macro="" textlink="">
      <xdr:nvSpPr>
        <xdr:cNvPr id="300" name="Line 34">
          <a:extLst>
            <a:ext uri="{FF2B5EF4-FFF2-40B4-BE49-F238E27FC236}">
              <a16:creationId xmlns:a16="http://schemas.microsoft.com/office/drawing/2014/main" xmlns="" id="{00000000-0008-0000-0000-00002C010000}"/>
            </a:ext>
          </a:extLst>
        </xdr:cNvPr>
        <xdr:cNvSpPr>
          <a:spLocks noChangeShapeType="1"/>
        </xdr:cNvSpPr>
      </xdr:nvSpPr>
      <xdr:spPr bwMode="auto">
        <a:xfrm flipH="1">
          <a:off x="18913475" y="5368471"/>
          <a:ext cx="575582" cy="0"/>
        </a:xfrm>
        <a:prstGeom prst="line">
          <a:avLst/>
        </a:prstGeom>
        <a:noFill/>
        <a:ln w="38100" cmpd="dbl">
          <a:solidFill>
            <a:srgbClr val="000000"/>
          </a:solidFill>
          <a:round/>
          <a:headEnd/>
          <a:tailEnd/>
        </a:ln>
      </xdr:spPr>
    </xdr:sp>
    <xdr:clientData/>
  </xdr:twoCellAnchor>
  <xdr:twoCellAnchor>
    <xdr:from>
      <xdr:col>7</xdr:col>
      <xdr:colOff>339725</xdr:colOff>
      <xdr:row>78</xdr:row>
      <xdr:rowOff>88900</xdr:rowOff>
    </xdr:from>
    <xdr:to>
      <xdr:col>8</xdr:col>
      <xdr:colOff>330200</xdr:colOff>
      <xdr:row>78</xdr:row>
      <xdr:rowOff>88900</xdr:rowOff>
    </xdr:to>
    <xdr:sp macro="" textlink="">
      <xdr:nvSpPr>
        <xdr:cNvPr id="301" name="Line 36">
          <a:extLst>
            <a:ext uri="{FF2B5EF4-FFF2-40B4-BE49-F238E27FC236}">
              <a16:creationId xmlns:a16="http://schemas.microsoft.com/office/drawing/2014/main" xmlns="" id="{00000000-0008-0000-0000-00002D010000}"/>
            </a:ext>
          </a:extLst>
        </xdr:cNvPr>
        <xdr:cNvSpPr>
          <a:spLocks noChangeShapeType="1"/>
        </xdr:cNvSpPr>
      </xdr:nvSpPr>
      <xdr:spPr bwMode="auto">
        <a:xfrm flipH="1">
          <a:off x="18913475" y="6076043"/>
          <a:ext cx="575582" cy="0"/>
        </a:xfrm>
        <a:prstGeom prst="line">
          <a:avLst/>
        </a:prstGeom>
        <a:noFill/>
        <a:ln w="38100" cmpd="dbl">
          <a:solidFill>
            <a:srgbClr val="000000"/>
          </a:solidFill>
          <a:round/>
          <a:headEnd/>
          <a:tailEnd/>
        </a:ln>
      </xdr:spPr>
    </xdr:sp>
    <xdr:clientData/>
  </xdr:twoCellAnchor>
  <xdr:twoCellAnchor>
    <xdr:from>
      <xdr:col>7</xdr:col>
      <xdr:colOff>339725</xdr:colOff>
      <xdr:row>82</xdr:row>
      <xdr:rowOff>88900</xdr:rowOff>
    </xdr:from>
    <xdr:to>
      <xdr:col>8</xdr:col>
      <xdr:colOff>330200</xdr:colOff>
      <xdr:row>82</xdr:row>
      <xdr:rowOff>88900</xdr:rowOff>
    </xdr:to>
    <xdr:sp macro="" textlink="">
      <xdr:nvSpPr>
        <xdr:cNvPr id="302" name="Line 37">
          <a:extLst>
            <a:ext uri="{FF2B5EF4-FFF2-40B4-BE49-F238E27FC236}">
              <a16:creationId xmlns:a16="http://schemas.microsoft.com/office/drawing/2014/main" xmlns="" id="{00000000-0008-0000-0000-00002E010000}"/>
            </a:ext>
          </a:extLst>
        </xdr:cNvPr>
        <xdr:cNvSpPr>
          <a:spLocks noChangeShapeType="1"/>
        </xdr:cNvSpPr>
      </xdr:nvSpPr>
      <xdr:spPr bwMode="auto">
        <a:xfrm flipH="1">
          <a:off x="18913475" y="6783614"/>
          <a:ext cx="575582" cy="0"/>
        </a:xfrm>
        <a:prstGeom prst="line">
          <a:avLst/>
        </a:prstGeom>
        <a:noFill/>
        <a:ln w="38100" cmpd="dbl">
          <a:solidFill>
            <a:srgbClr val="000000"/>
          </a:solidFill>
          <a:round/>
          <a:headEnd/>
          <a:tailEnd/>
        </a:ln>
      </xdr:spPr>
    </xdr:sp>
    <xdr:clientData/>
  </xdr:twoCellAnchor>
  <xdr:twoCellAnchor>
    <xdr:from>
      <xdr:col>7</xdr:col>
      <xdr:colOff>339725</xdr:colOff>
      <xdr:row>86</xdr:row>
      <xdr:rowOff>88900</xdr:rowOff>
    </xdr:from>
    <xdr:to>
      <xdr:col>8</xdr:col>
      <xdr:colOff>330200</xdr:colOff>
      <xdr:row>86</xdr:row>
      <xdr:rowOff>88900</xdr:rowOff>
    </xdr:to>
    <xdr:sp macro="" textlink="">
      <xdr:nvSpPr>
        <xdr:cNvPr id="303" name="Line 38">
          <a:extLst>
            <a:ext uri="{FF2B5EF4-FFF2-40B4-BE49-F238E27FC236}">
              <a16:creationId xmlns:a16="http://schemas.microsoft.com/office/drawing/2014/main" xmlns="" id="{00000000-0008-0000-0000-00002F010000}"/>
            </a:ext>
          </a:extLst>
        </xdr:cNvPr>
        <xdr:cNvSpPr>
          <a:spLocks noChangeShapeType="1"/>
        </xdr:cNvSpPr>
      </xdr:nvSpPr>
      <xdr:spPr bwMode="auto">
        <a:xfrm flipH="1">
          <a:off x="18913475" y="7491186"/>
          <a:ext cx="575582" cy="0"/>
        </a:xfrm>
        <a:prstGeom prst="line">
          <a:avLst/>
        </a:prstGeom>
        <a:noFill/>
        <a:ln w="38100" cmpd="dbl">
          <a:solidFill>
            <a:srgbClr val="000000"/>
          </a:solidFill>
          <a:round/>
          <a:headEnd/>
          <a:tailEnd/>
        </a:ln>
      </xdr:spPr>
    </xdr:sp>
    <xdr:clientData/>
  </xdr:twoCellAnchor>
  <xdr:twoCellAnchor>
    <xdr:from>
      <xdr:col>7</xdr:col>
      <xdr:colOff>342900</xdr:colOff>
      <xdr:row>64</xdr:row>
      <xdr:rowOff>88900</xdr:rowOff>
    </xdr:from>
    <xdr:to>
      <xdr:col>8</xdr:col>
      <xdr:colOff>333375</xdr:colOff>
      <xdr:row>64</xdr:row>
      <xdr:rowOff>88900</xdr:rowOff>
    </xdr:to>
    <xdr:sp macro="" textlink="">
      <xdr:nvSpPr>
        <xdr:cNvPr id="305" name="Line 32">
          <a:extLst>
            <a:ext uri="{FF2B5EF4-FFF2-40B4-BE49-F238E27FC236}">
              <a16:creationId xmlns:a16="http://schemas.microsoft.com/office/drawing/2014/main" xmlns="" id="{00000000-0008-0000-0000-000031010000}"/>
            </a:ext>
          </a:extLst>
        </xdr:cNvPr>
        <xdr:cNvSpPr>
          <a:spLocks noChangeShapeType="1"/>
        </xdr:cNvSpPr>
      </xdr:nvSpPr>
      <xdr:spPr bwMode="auto">
        <a:xfrm flipH="1">
          <a:off x="18916650" y="3599543"/>
          <a:ext cx="575582" cy="0"/>
        </a:xfrm>
        <a:prstGeom prst="line">
          <a:avLst/>
        </a:prstGeom>
        <a:noFill/>
        <a:ln w="38100" cmpd="dbl">
          <a:solidFill>
            <a:srgbClr val="000000"/>
          </a:solidFill>
          <a:round/>
          <a:headEnd/>
          <a:tailEnd/>
        </a:ln>
      </xdr:spPr>
    </xdr:sp>
    <xdr:clientData/>
  </xdr:twoCellAnchor>
  <xdr:twoCellAnchor>
    <xdr:from>
      <xdr:col>7</xdr:col>
      <xdr:colOff>330200</xdr:colOff>
      <xdr:row>68</xdr:row>
      <xdr:rowOff>88900</xdr:rowOff>
    </xdr:from>
    <xdr:to>
      <xdr:col>8</xdr:col>
      <xdr:colOff>320675</xdr:colOff>
      <xdr:row>68</xdr:row>
      <xdr:rowOff>88900</xdr:rowOff>
    </xdr:to>
    <xdr:sp macro="" textlink="">
      <xdr:nvSpPr>
        <xdr:cNvPr id="306" name="Line 32">
          <a:extLst>
            <a:ext uri="{FF2B5EF4-FFF2-40B4-BE49-F238E27FC236}">
              <a16:creationId xmlns:a16="http://schemas.microsoft.com/office/drawing/2014/main" xmlns="" id="{00000000-0008-0000-0000-000032010000}"/>
            </a:ext>
          </a:extLst>
        </xdr:cNvPr>
        <xdr:cNvSpPr>
          <a:spLocks noChangeShapeType="1"/>
        </xdr:cNvSpPr>
      </xdr:nvSpPr>
      <xdr:spPr bwMode="auto">
        <a:xfrm flipH="1">
          <a:off x="18903950" y="4307114"/>
          <a:ext cx="575582" cy="0"/>
        </a:xfrm>
        <a:prstGeom prst="line">
          <a:avLst/>
        </a:prstGeom>
        <a:noFill/>
        <a:ln w="38100" cmpd="dbl">
          <a:solidFill>
            <a:srgbClr val="000000"/>
          </a:solidFill>
          <a:round/>
          <a:headEnd/>
          <a:tailEnd/>
        </a:ln>
      </xdr:spPr>
    </xdr:sp>
    <xdr:clientData/>
  </xdr:twoCellAnchor>
  <xdr:twoCellAnchor>
    <xdr:from>
      <xdr:col>7</xdr:col>
      <xdr:colOff>342900</xdr:colOff>
      <xdr:row>72</xdr:row>
      <xdr:rowOff>88900</xdr:rowOff>
    </xdr:from>
    <xdr:to>
      <xdr:col>8</xdr:col>
      <xdr:colOff>333375</xdr:colOff>
      <xdr:row>72</xdr:row>
      <xdr:rowOff>88900</xdr:rowOff>
    </xdr:to>
    <xdr:sp macro="" textlink="">
      <xdr:nvSpPr>
        <xdr:cNvPr id="307" name="Line 32">
          <a:extLst>
            <a:ext uri="{FF2B5EF4-FFF2-40B4-BE49-F238E27FC236}">
              <a16:creationId xmlns:a16="http://schemas.microsoft.com/office/drawing/2014/main" xmlns="" id="{00000000-0008-0000-0000-000033010000}"/>
            </a:ext>
          </a:extLst>
        </xdr:cNvPr>
        <xdr:cNvSpPr>
          <a:spLocks noChangeShapeType="1"/>
        </xdr:cNvSpPr>
      </xdr:nvSpPr>
      <xdr:spPr bwMode="auto">
        <a:xfrm flipH="1">
          <a:off x="18916650" y="5014686"/>
          <a:ext cx="575582" cy="0"/>
        </a:xfrm>
        <a:prstGeom prst="line">
          <a:avLst/>
        </a:prstGeom>
        <a:noFill/>
        <a:ln w="38100" cmpd="dbl">
          <a:solidFill>
            <a:srgbClr val="000000"/>
          </a:solidFill>
          <a:round/>
          <a:headEnd/>
          <a:tailEnd/>
        </a:ln>
      </xdr:spPr>
    </xdr:sp>
    <xdr:clientData/>
  </xdr:twoCellAnchor>
  <xdr:twoCellAnchor>
    <xdr:from>
      <xdr:col>7</xdr:col>
      <xdr:colOff>330200</xdr:colOff>
      <xdr:row>76</xdr:row>
      <xdr:rowOff>88900</xdr:rowOff>
    </xdr:from>
    <xdr:to>
      <xdr:col>8</xdr:col>
      <xdr:colOff>320675</xdr:colOff>
      <xdr:row>76</xdr:row>
      <xdr:rowOff>88900</xdr:rowOff>
    </xdr:to>
    <xdr:sp macro="" textlink="">
      <xdr:nvSpPr>
        <xdr:cNvPr id="308" name="Line 32">
          <a:extLst>
            <a:ext uri="{FF2B5EF4-FFF2-40B4-BE49-F238E27FC236}">
              <a16:creationId xmlns:a16="http://schemas.microsoft.com/office/drawing/2014/main" xmlns="" id="{00000000-0008-0000-0000-000034010000}"/>
            </a:ext>
          </a:extLst>
        </xdr:cNvPr>
        <xdr:cNvSpPr>
          <a:spLocks noChangeShapeType="1"/>
        </xdr:cNvSpPr>
      </xdr:nvSpPr>
      <xdr:spPr bwMode="auto">
        <a:xfrm flipH="1">
          <a:off x="18903950" y="5722257"/>
          <a:ext cx="575582" cy="0"/>
        </a:xfrm>
        <a:prstGeom prst="line">
          <a:avLst/>
        </a:prstGeom>
        <a:noFill/>
        <a:ln w="38100" cmpd="dbl">
          <a:solidFill>
            <a:srgbClr val="000000"/>
          </a:solidFill>
          <a:round/>
          <a:headEnd/>
          <a:tailEnd/>
        </a:ln>
      </xdr:spPr>
    </xdr:sp>
    <xdr:clientData/>
  </xdr:twoCellAnchor>
  <xdr:twoCellAnchor>
    <xdr:from>
      <xdr:col>7</xdr:col>
      <xdr:colOff>342900</xdr:colOff>
      <xdr:row>80</xdr:row>
      <xdr:rowOff>88900</xdr:rowOff>
    </xdr:from>
    <xdr:to>
      <xdr:col>8</xdr:col>
      <xdr:colOff>333375</xdr:colOff>
      <xdr:row>80</xdr:row>
      <xdr:rowOff>88900</xdr:rowOff>
    </xdr:to>
    <xdr:sp macro="" textlink="">
      <xdr:nvSpPr>
        <xdr:cNvPr id="309" name="Line 32">
          <a:extLst>
            <a:ext uri="{FF2B5EF4-FFF2-40B4-BE49-F238E27FC236}">
              <a16:creationId xmlns:a16="http://schemas.microsoft.com/office/drawing/2014/main" xmlns="" id="{00000000-0008-0000-0000-000035010000}"/>
            </a:ext>
          </a:extLst>
        </xdr:cNvPr>
        <xdr:cNvSpPr>
          <a:spLocks noChangeShapeType="1"/>
        </xdr:cNvSpPr>
      </xdr:nvSpPr>
      <xdr:spPr bwMode="auto">
        <a:xfrm flipH="1">
          <a:off x="18916650" y="6429829"/>
          <a:ext cx="575582" cy="0"/>
        </a:xfrm>
        <a:prstGeom prst="line">
          <a:avLst/>
        </a:prstGeom>
        <a:noFill/>
        <a:ln w="38100" cmpd="dbl">
          <a:solidFill>
            <a:srgbClr val="000000"/>
          </a:solidFill>
          <a:round/>
          <a:headEnd/>
          <a:tailEnd/>
        </a:ln>
      </xdr:spPr>
    </xdr:sp>
    <xdr:clientData/>
  </xdr:twoCellAnchor>
  <xdr:twoCellAnchor>
    <xdr:from>
      <xdr:col>7</xdr:col>
      <xdr:colOff>342900</xdr:colOff>
      <xdr:row>84</xdr:row>
      <xdr:rowOff>88900</xdr:rowOff>
    </xdr:from>
    <xdr:to>
      <xdr:col>8</xdr:col>
      <xdr:colOff>333375</xdr:colOff>
      <xdr:row>84</xdr:row>
      <xdr:rowOff>88900</xdr:rowOff>
    </xdr:to>
    <xdr:sp macro="" textlink="">
      <xdr:nvSpPr>
        <xdr:cNvPr id="310" name="Line 32">
          <a:extLst>
            <a:ext uri="{FF2B5EF4-FFF2-40B4-BE49-F238E27FC236}">
              <a16:creationId xmlns:a16="http://schemas.microsoft.com/office/drawing/2014/main" xmlns="" id="{00000000-0008-0000-0000-000036010000}"/>
            </a:ext>
          </a:extLst>
        </xdr:cNvPr>
        <xdr:cNvSpPr>
          <a:spLocks noChangeShapeType="1"/>
        </xdr:cNvSpPr>
      </xdr:nvSpPr>
      <xdr:spPr bwMode="auto">
        <a:xfrm flipH="1">
          <a:off x="18916650" y="7137400"/>
          <a:ext cx="575582" cy="0"/>
        </a:xfrm>
        <a:prstGeom prst="line">
          <a:avLst/>
        </a:prstGeom>
        <a:noFill/>
        <a:ln w="38100" cmpd="dbl">
          <a:solidFill>
            <a:srgbClr val="000000"/>
          </a:solidFill>
          <a:round/>
          <a:headEnd/>
          <a:tailEnd/>
        </a:ln>
      </xdr:spPr>
    </xdr:sp>
    <xdr:clientData/>
  </xdr:twoCellAnchor>
  <xdr:twoCellAnchor>
    <xdr:from>
      <xdr:col>7</xdr:col>
      <xdr:colOff>342900</xdr:colOff>
      <xdr:row>60</xdr:row>
      <xdr:rowOff>88900</xdr:rowOff>
    </xdr:from>
    <xdr:to>
      <xdr:col>8</xdr:col>
      <xdr:colOff>333375</xdr:colOff>
      <xdr:row>60</xdr:row>
      <xdr:rowOff>88900</xdr:rowOff>
    </xdr:to>
    <xdr:sp macro="" textlink="">
      <xdr:nvSpPr>
        <xdr:cNvPr id="311" name="Line 32">
          <a:extLst>
            <a:ext uri="{FF2B5EF4-FFF2-40B4-BE49-F238E27FC236}">
              <a16:creationId xmlns:a16="http://schemas.microsoft.com/office/drawing/2014/main" xmlns="" id="{00000000-0008-0000-0000-000037010000}"/>
            </a:ext>
          </a:extLst>
        </xdr:cNvPr>
        <xdr:cNvSpPr>
          <a:spLocks noChangeShapeType="1"/>
        </xdr:cNvSpPr>
      </xdr:nvSpPr>
      <xdr:spPr bwMode="auto">
        <a:xfrm flipH="1">
          <a:off x="18916650" y="2891971"/>
          <a:ext cx="575582" cy="0"/>
        </a:xfrm>
        <a:prstGeom prst="line">
          <a:avLst/>
        </a:prstGeom>
        <a:noFill/>
        <a:ln w="38100" cmpd="dbl">
          <a:solidFill>
            <a:srgbClr val="000000"/>
          </a:solidFill>
          <a:round/>
          <a:headEnd/>
          <a:tailEnd/>
        </a:ln>
      </xdr:spPr>
    </xdr:sp>
    <xdr:clientData/>
  </xdr:twoCellAnchor>
  <xdr:twoCellAnchor>
    <xdr:from>
      <xdr:col>7</xdr:col>
      <xdr:colOff>342900</xdr:colOff>
      <xdr:row>58</xdr:row>
      <xdr:rowOff>88900</xdr:rowOff>
    </xdr:from>
    <xdr:to>
      <xdr:col>8</xdr:col>
      <xdr:colOff>333375</xdr:colOff>
      <xdr:row>58</xdr:row>
      <xdr:rowOff>88900</xdr:rowOff>
    </xdr:to>
    <xdr:sp macro="" textlink="">
      <xdr:nvSpPr>
        <xdr:cNvPr id="312" name="Line 32">
          <a:extLst>
            <a:ext uri="{FF2B5EF4-FFF2-40B4-BE49-F238E27FC236}">
              <a16:creationId xmlns:a16="http://schemas.microsoft.com/office/drawing/2014/main" xmlns="" id="{00000000-0008-0000-0000-000038010000}"/>
            </a:ext>
          </a:extLst>
        </xdr:cNvPr>
        <xdr:cNvSpPr>
          <a:spLocks noChangeShapeType="1"/>
        </xdr:cNvSpPr>
      </xdr:nvSpPr>
      <xdr:spPr bwMode="auto">
        <a:xfrm flipH="1">
          <a:off x="18916650" y="2538186"/>
          <a:ext cx="575582" cy="0"/>
        </a:xfrm>
        <a:prstGeom prst="line">
          <a:avLst/>
        </a:prstGeom>
        <a:noFill/>
        <a:ln w="38100" cmpd="dbl">
          <a:solidFill>
            <a:srgbClr val="000000"/>
          </a:solidFill>
          <a:round/>
          <a:headEnd/>
          <a:tailEnd/>
        </a:ln>
      </xdr:spPr>
    </xdr:sp>
    <xdr:clientData/>
  </xdr:twoCellAnchor>
  <xdr:twoCellAnchor>
    <xdr:from>
      <xdr:col>7</xdr:col>
      <xdr:colOff>342900</xdr:colOff>
      <xdr:row>88</xdr:row>
      <xdr:rowOff>88900</xdr:rowOff>
    </xdr:from>
    <xdr:to>
      <xdr:col>8</xdr:col>
      <xdr:colOff>333375</xdr:colOff>
      <xdr:row>88</xdr:row>
      <xdr:rowOff>88900</xdr:rowOff>
    </xdr:to>
    <xdr:sp macro="" textlink="">
      <xdr:nvSpPr>
        <xdr:cNvPr id="314" name="Line 32">
          <a:extLst>
            <a:ext uri="{FF2B5EF4-FFF2-40B4-BE49-F238E27FC236}">
              <a16:creationId xmlns:a16="http://schemas.microsoft.com/office/drawing/2014/main" xmlns="" id="{00000000-0008-0000-0000-00003A010000}"/>
            </a:ext>
          </a:extLst>
        </xdr:cNvPr>
        <xdr:cNvSpPr>
          <a:spLocks noChangeShapeType="1"/>
        </xdr:cNvSpPr>
      </xdr:nvSpPr>
      <xdr:spPr bwMode="auto">
        <a:xfrm flipH="1">
          <a:off x="18916650" y="7844971"/>
          <a:ext cx="575582" cy="0"/>
        </a:xfrm>
        <a:prstGeom prst="line">
          <a:avLst/>
        </a:prstGeom>
        <a:noFill/>
        <a:ln w="38100" cmpd="dbl">
          <a:solidFill>
            <a:srgbClr val="000000"/>
          </a:solidFill>
          <a:round/>
          <a:headEnd/>
          <a:tailEnd/>
        </a:ln>
      </xdr:spPr>
    </xdr:sp>
    <xdr:clientData/>
  </xdr:twoCellAnchor>
  <xdr:twoCellAnchor>
    <xdr:from>
      <xdr:col>8</xdr:col>
      <xdr:colOff>253186</xdr:colOff>
      <xdr:row>20</xdr:row>
      <xdr:rowOff>2442</xdr:rowOff>
    </xdr:from>
    <xdr:to>
      <xdr:col>8</xdr:col>
      <xdr:colOff>430079</xdr:colOff>
      <xdr:row>21</xdr:row>
      <xdr:rowOff>18375</xdr:rowOff>
    </xdr:to>
    <xdr:sp macro="" textlink="">
      <xdr:nvSpPr>
        <xdr:cNvPr id="186" name="Isosceles Triangle 185">
          <a:extLst>
            <a:ext uri="{FF2B5EF4-FFF2-40B4-BE49-F238E27FC236}">
              <a16:creationId xmlns:a16="http://schemas.microsoft.com/office/drawing/2014/main" xmlns="" id="{00000000-0008-0000-0000-0000BA000000}"/>
            </a:ext>
          </a:extLst>
        </xdr:cNvPr>
        <xdr:cNvSpPr/>
      </xdr:nvSpPr>
      <xdr:spPr>
        <a:xfrm>
          <a:off x="6883645" y="2754109"/>
          <a:ext cx="176893" cy="185266"/>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22</xdr:row>
      <xdr:rowOff>0</xdr:rowOff>
    </xdr:from>
    <xdr:to>
      <xdr:col>8</xdr:col>
      <xdr:colOff>440662</xdr:colOff>
      <xdr:row>22</xdr:row>
      <xdr:rowOff>163285</xdr:rowOff>
    </xdr:to>
    <xdr:sp macro="" textlink="">
      <xdr:nvSpPr>
        <xdr:cNvPr id="187" name="Isosceles Triangle 186">
          <a:extLst>
            <a:ext uri="{FF2B5EF4-FFF2-40B4-BE49-F238E27FC236}">
              <a16:creationId xmlns:a16="http://schemas.microsoft.com/office/drawing/2014/main" xmlns="" id="{00000000-0008-0000-0000-0000BB000000}"/>
            </a:ext>
          </a:extLst>
        </xdr:cNvPr>
        <xdr:cNvSpPr/>
      </xdr:nvSpPr>
      <xdr:spPr>
        <a:xfrm>
          <a:off x="20603307" y="2388577"/>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24</xdr:row>
      <xdr:rowOff>0</xdr:rowOff>
    </xdr:from>
    <xdr:to>
      <xdr:col>8</xdr:col>
      <xdr:colOff>440662</xdr:colOff>
      <xdr:row>24</xdr:row>
      <xdr:rowOff>163285</xdr:rowOff>
    </xdr:to>
    <xdr:sp macro="" textlink="">
      <xdr:nvSpPr>
        <xdr:cNvPr id="193" name="Isosceles Triangle 192">
          <a:extLst>
            <a:ext uri="{FF2B5EF4-FFF2-40B4-BE49-F238E27FC236}">
              <a16:creationId xmlns:a16="http://schemas.microsoft.com/office/drawing/2014/main" xmlns="" id="{00000000-0008-0000-0000-0000C1000000}"/>
            </a:ext>
          </a:extLst>
        </xdr:cNvPr>
        <xdr:cNvSpPr/>
      </xdr:nvSpPr>
      <xdr:spPr>
        <a:xfrm>
          <a:off x="20603307" y="2725615"/>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26</xdr:row>
      <xdr:rowOff>0</xdr:rowOff>
    </xdr:from>
    <xdr:to>
      <xdr:col>8</xdr:col>
      <xdr:colOff>440662</xdr:colOff>
      <xdr:row>26</xdr:row>
      <xdr:rowOff>163285</xdr:rowOff>
    </xdr:to>
    <xdr:sp macro="" textlink="">
      <xdr:nvSpPr>
        <xdr:cNvPr id="195" name="Isosceles Triangle 194">
          <a:extLst>
            <a:ext uri="{FF2B5EF4-FFF2-40B4-BE49-F238E27FC236}">
              <a16:creationId xmlns:a16="http://schemas.microsoft.com/office/drawing/2014/main" xmlns="" id="{00000000-0008-0000-0000-0000C3000000}"/>
            </a:ext>
          </a:extLst>
        </xdr:cNvPr>
        <xdr:cNvSpPr/>
      </xdr:nvSpPr>
      <xdr:spPr>
        <a:xfrm>
          <a:off x="20603307" y="3062654"/>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28</xdr:row>
      <xdr:rowOff>0</xdr:rowOff>
    </xdr:from>
    <xdr:to>
      <xdr:col>8</xdr:col>
      <xdr:colOff>440662</xdr:colOff>
      <xdr:row>28</xdr:row>
      <xdr:rowOff>163285</xdr:rowOff>
    </xdr:to>
    <xdr:sp macro="" textlink="">
      <xdr:nvSpPr>
        <xdr:cNvPr id="197" name="Isosceles Triangle 196">
          <a:extLst>
            <a:ext uri="{FF2B5EF4-FFF2-40B4-BE49-F238E27FC236}">
              <a16:creationId xmlns:a16="http://schemas.microsoft.com/office/drawing/2014/main" xmlns="" id="{00000000-0008-0000-0000-0000C5000000}"/>
            </a:ext>
          </a:extLst>
        </xdr:cNvPr>
        <xdr:cNvSpPr/>
      </xdr:nvSpPr>
      <xdr:spPr>
        <a:xfrm>
          <a:off x="20603307" y="3399692"/>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30</xdr:row>
      <xdr:rowOff>0</xdr:rowOff>
    </xdr:from>
    <xdr:to>
      <xdr:col>8</xdr:col>
      <xdr:colOff>440662</xdr:colOff>
      <xdr:row>30</xdr:row>
      <xdr:rowOff>163285</xdr:rowOff>
    </xdr:to>
    <xdr:sp macro="" textlink="">
      <xdr:nvSpPr>
        <xdr:cNvPr id="199" name="Isosceles Triangle 198">
          <a:extLst>
            <a:ext uri="{FF2B5EF4-FFF2-40B4-BE49-F238E27FC236}">
              <a16:creationId xmlns:a16="http://schemas.microsoft.com/office/drawing/2014/main" xmlns="" id="{00000000-0008-0000-0000-0000C7000000}"/>
            </a:ext>
          </a:extLst>
        </xdr:cNvPr>
        <xdr:cNvSpPr/>
      </xdr:nvSpPr>
      <xdr:spPr>
        <a:xfrm>
          <a:off x="20603307" y="3736731"/>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32</xdr:row>
      <xdr:rowOff>0</xdr:rowOff>
    </xdr:from>
    <xdr:to>
      <xdr:col>8</xdr:col>
      <xdr:colOff>440662</xdr:colOff>
      <xdr:row>32</xdr:row>
      <xdr:rowOff>163285</xdr:rowOff>
    </xdr:to>
    <xdr:sp macro="" textlink="">
      <xdr:nvSpPr>
        <xdr:cNvPr id="200" name="Isosceles Triangle 199">
          <a:extLst>
            <a:ext uri="{FF2B5EF4-FFF2-40B4-BE49-F238E27FC236}">
              <a16:creationId xmlns:a16="http://schemas.microsoft.com/office/drawing/2014/main" xmlns="" id="{00000000-0008-0000-0000-0000C8000000}"/>
            </a:ext>
          </a:extLst>
        </xdr:cNvPr>
        <xdr:cNvSpPr/>
      </xdr:nvSpPr>
      <xdr:spPr>
        <a:xfrm>
          <a:off x="20603307" y="4073769"/>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34</xdr:row>
      <xdr:rowOff>0</xdr:rowOff>
    </xdr:from>
    <xdr:to>
      <xdr:col>8</xdr:col>
      <xdr:colOff>440662</xdr:colOff>
      <xdr:row>34</xdr:row>
      <xdr:rowOff>163285</xdr:rowOff>
    </xdr:to>
    <xdr:sp macro="" textlink="">
      <xdr:nvSpPr>
        <xdr:cNvPr id="204" name="Isosceles Triangle 203">
          <a:extLst>
            <a:ext uri="{FF2B5EF4-FFF2-40B4-BE49-F238E27FC236}">
              <a16:creationId xmlns:a16="http://schemas.microsoft.com/office/drawing/2014/main" xmlns="" id="{00000000-0008-0000-0000-0000CC000000}"/>
            </a:ext>
          </a:extLst>
        </xdr:cNvPr>
        <xdr:cNvSpPr/>
      </xdr:nvSpPr>
      <xdr:spPr>
        <a:xfrm>
          <a:off x="20603307" y="4410808"/>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36</xdr:row>
      <xdr:rowOff>7327</xdr:rowOff>
    </xdr:from>
    <xdr:to>
      <xdr:col>8</xdr:col>
      <xdr:colOff>440662</xdr:colOff>
      <xdr:row>37</xdr:row>
      <xdr:rowOff>2093</xdr:rowOff>
    </xdr:to>
    <xdr:sp macro="" textlink="">
      <xdr:nvSpPr>
        <xdr:cNvPr id="205" name="Isosceles Triangle 204">
          <a:extLst>
            <a:ext uri="{FF2B5EF4-FFF2-40B4-BE49-F238E27FC236}">
              <a16:creationId xmlns:a16="http://schemas.microsoft.com/office/drawing/2014/main" xmlns="" id="{00000000-0008-0000-0000-0000CD000000}"/>
            </a:ext>
          </a:extLst>
        </xdr:cNvPr>
        <xdr:cNvSpPr/>
      </xdr:nvSpPr>
      <xdr:spPr>
        <a:xfrm>
          <a:off x="20603307" y="4755173"/>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38</xdr:row>
      <xdr:rowOff>0</xdr:rowOff>
    </xdr:from>
    <xdr:to>
      <xdr:col>8</xdr:col>
      <xdr:colOff>440662</xdr:colOff>
      <xdr:row>38</xdr:row>
      <xdr:rowOff>163285</xdr:rowOff>
    </xdr:to>
    <xdr:sp macro="" textlink="">
      <xdr:nvSpPr>
        <xdr:cNvPr id="206" name="Isosceles Triangle 205">
          <a:extLst>
            <a:ext uri="{FF2B5EF4-FFF2-40B4-BE49-F238E27FC236}">
              <a16:creationId xmlns:a16="http://schemas.microsoft.com/office/drawing/2014/main" xmlns="" id="{00000000-0008-0000-0000-0000CE000000}"/>
            </a:ext>
          </a:extLst>
        </xdr:cNvPr>
        <xdr:cNvSpPr/>
      </xdr:nvSpPr>
      <xdr:spPr>
        <a:xfrm>
          <a:off x="20603307" y="5084885"/>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40</xdr:row>
      <xdr:rowOff>0</xdr:rowOff>
    </xdr:from>
    <xdr:to>
      <xdr:col>8</xdr:col>
      <xdr:colOff>440662</xdr:colOff>
      <xdr:row>40</xdr:row>
      <xdr:rowOff>163285</xdr:rowOff>
    </xdr:to>
    <xdr:sp macro="" textlink="">
      <xdr:nvSpPr>
        <xdr:cNvPr id="207" name="Isosceles Triangle 206">
          <a:extLst>
            <a:ext uri="{FF2B5EF4-FFF2-40B4-BE49-F238E27FC236}">
              <a16:creationId xmlns:a16="http://schemas.microsoft.com/office/drawing/2014/main" xmlns="" id="{00000000-0008-0000-0000-0000CF000000}"/>
            </a:ext>
          </a:extLst>
        </xdr:cNvPr>
        <xdr:cNvSpPr/>
      </xdr:nvSpPr>
      <xdr:spPr>
        <a:xfrm>
          <a:off x="20603307" y="5421923"/>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42</xdr:row>
      <xdr:rowOff>7326</xdr:rowOff>
    </xdr:from>
    <xdr:to>
      <xdr:col>8</xdr:col>
      <xdr:colOff>440662</xdr:colOff>
      <xdr:row>43</xdr:row>
      <xdr:rowOff>2092</xdr:rowOff>
    </xdr:to>
    <xdr:sp macro="" textlink="">
      <xdr:nvSpPr>
        <xdr:cNvPr id="208" name="Isosceles Triangle 207">
          <a:extLst>
            <a:ext uri="{FF2B5EF4-FFF2-40B4-BE49-F238E27FC236}">
              <a16:creationId xmlns:a16="http://schemas.microsoft.com/office/drawing/2014/main" xmlns="" id="{00000000-0008-0000-0000-0000D0000000}"/>
            </a:ext>
          </a:extLst>
        </xdr:cNvPr>
        <xdr:cNvSpPr/>
      </xdr:nvSpPr>
      <xdr:spPr>
        <a:xfrm>
          <a:off x="20603307" y="5766288"/>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44</xdr:row>
      <xdr:rowOff>0</xdr:rowOff>
    </xdr:from>
    <xdr:to>
      <xdr:col>8</xdr:col>
      <xdr:colOff>440663</xdr:colOff>
      <xdr:row>44</xdr:row>
      <xdr:rowOff>163285</xdr:rowOff>
    </xdr:to>
    <xdr:sp macro="" textlink="">
      <xdr:nvSpPr>
        <xdr:cNvPr id="209" name="Isosceles Triangle 208">
          <a:extLst>
            <a:ext uri="{FF2B5EF4-FFF2-40B4-BE49-F238E27FC236}">
              <a16:creationId xmlns:a16="http://schemas.microsoft.com/office/drawing/2014/main" xmlns="" id="{00000000-0008-0000-0000-0000D1000000}"/>
            </a:ext>
          </a:extLst>
        </xdr:cNvPr>
        <xdr:cNvSpPr/>
      </xdr:nvSpPr>
      <xdr:spPr>
        <a:xfrm>
          <a:off x="20603308" y="6096000"/>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46</xdr:row>
      <xdr:rowOff>7327</xdr:rowOff>
    </xdr:from>
    <xdr:to>
      <xdr:col>8</xdr:col>
      <xdr:colOff>440662</xdr:colOff>
      <xdr:row>47</xdr:row>
      <xdr:rowOff>2092</xdr:rowOff>
    </xdr:to>
    <xdr:sp macro="" textlink="">
      <xdr:nvSpPr>
        <xdr:cNvPr id="210" name="Isosceles Triangle 209">
          <a:extLst>
            <a:ext uri="{FF2B5EF4-FFF2-40B4-BE49-F238E27FC236}">
              <a16:creationId xmlns:a16="http://schemas.microsoft.com/office/drawing/2014/main" xmlns="" id="{00000000-0008-0000-0000-0000D2000000}"/>
            </a:ext>
          </a:extLst>
        </xdr:cNvPr>
        <xdr:cNvSpPr/>
      </xdr:nvSpPr>
      <xdr:spPr>
        <a:xfrm>
          <a:off x="20603307" y="6440365"/>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48</xdr:row>
      <xdr:rowOff>0</xdr:rowOff>
    </xdr:from>
    <xdr:to>
      <xdr:col>8</xdr:col>
      <xdr:colOff>440662</xdr:colOff>
      <xdr:row>48</xdr:row>
      <xdr:rowOff>163285</xdr:rowOff>
    </xdr:to>
    <xdr:sp macro="" textlink="">
      <xdr:nvSpPr>
        <xdr:cNvPr id="212" name="Isosceles Triangle 211">
          <a:extLst>
            <a:ext uri="{FF2B5EF4-FFF2-40B4-BE49-F238E27FC236}">
              <a16:creationId xmlns:a16="http://schemas.microsoft.com/office/drawing/2014/main" xmlns="" id="{00000000-0008-0000-0000-0000D4000000}"/>
            </a:ext>
          </a:extLst>
        </xdr:cNvPr>
        <xdr:cNvSpPr/>
      </xdr:nvSpPr>
      <xdr:spPr>
        <a:xfrm>
          <a:off x="20603307" y="6770077"/>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50</xdr:row>
      <xdr:rowOff>7327</xdr:rowOff>
    </xdr:from>
    <xdr:to>
      <xdr:col>8</xdr:col>
      <xdr:colOff>440662</xdr:colOff>
      <xdr:row>51</xdr:row>
      <xdr:rowOff>2092</xdr:rowOff>
    </xdr:to>
    <xdr:sp macro="" textlink="">
      <xdr:nvSpPr>
        <xdr:cNvPr id="213" name="Isosceles Triangle 212">
          <a:extLst>
            <a:ext uri="{FF2B5EF4-FFF2-40B4-BE49-F238E27FC236}">
              <a16:creationId xmlns:a16="http://schemas.microsoft.com/office/drawing/2014/main" xmlns="" id="{00000000-0008-0000-0000-0000D5000000}"/>
            </a:ext>
          </a:extLst>
        </xdr:cNvPr>
        <xdr:cNvSpPr/>
      </xdr:nvSpPr>
      <xdr:spPr>
        <a:xfrm>
          <a:off x="20603307" y="7114442"/>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256442</xdr:colOff>
      <xdr:row>52</xdr:row>
      <xdr:rowOff>7327</xdr:rowOff>
    </xdr:from>
    <xdr:to>
      <xdr:col>8</xdr:col>
      <xdr:colOff>433335</xdr:colOff>
      <xdr:row>53</xdr:row>
      <xdr:rowOff>2093</xdr:rowOff>
    </xdr:to>
    <xdr:sp macro="" textlink="">
      <xdr:nvSpPr>
        <xdr:cNvPr id="214" name="Isosceles Triangle 213">
          <a:extLst>
            <a:ext uri="{FF2B5EF4-FFF2-40B4-BE49-F238E27FC236}">
              <a16:creationId xmlns:a16="http://schemas.microsoft.com/office/drawing/2014/main" xmlns="" id="{00000000-0008-0000-0000-0000D6000000}"/>
            </a:ext>
          </a:extLst>
        </xdr:cNvPr>
        <xdr:cNvSpPr/>
      </xdr:nvSpPr>
      <xdr:spPr>
        <a:xfrm>
          <a:off x="20595980" y="7451481"/>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256442</xdr:colOff>
      <xdr:row>54</xdr:row>
      <xdr:rowOff>0</xdr:rowOff>
    </xdr:from>
    <xdr:to>
      <xdr:col>8</xdr:col>
      <xdr:colOff>433335</xdr:colOff>
      <xdr:row>54</xdr:row>
      <xdr:rowOff>163285</xdr:rowOff>
    </xdr:to>
    <xdr:sp macro="" textlink="">
      <xdr:nvSpPr>
        <xdr:cNvPr id="216" name="Isosceles Triangle 215">
          <a:extLst>
            <a:ext uri="{FF2B5EF4-FFF2-40B4-BE49-F238E27FC236}">
              <a16:creationId xmlns:a16="http://schemas.microsoft.com/office/drawing/2014/main" xmlns="" id="{00000000-0008-0000-0000-0000D8000000}"/>
            </a:ext>
          </a:extLst>
        </xdr:cNvPr>
        <xdr:cNvSpPr/>
      </xdr:nvSpPr>
      <xdr:spPr>
        <a:xfrm>
          <a:off x="20595980" y="7781192"/>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56</xdr:row>
      <xdr:rowOff>0</xdr:rowOff>
    </xdr:from>
    <xdr:to>
      <xdr:col>8</xdr:col>
      <xdr:colOff>440663</xdr:colOff>
      <xdr:row>56</xdr:row>
      <xdr:rowOff>163285</xdr:rowOff>
    </xdr:to>
    <xdr:sp macro="" textlink="">
      <xdr:nvSpPr>
        <xdr:cNvPr id="218" name="Isosceles Triangle 217">
          <a:extLst>
            <a:ext uri="{FF2B5EF4-FFF2-40B4-BE49-F238E27FC236}">
              <a16:creationId xmlns:a16="http://schemas.microsoft.com/office/drawing/2014/main" xmlns="" id="{00000000-0008-0000-0000-0000DA000000}"/>
            </a:ext>
          </a:extLst>
        </xdr:cNvPr>
        <xdr:cNvSpPr/>
      </xdr:nvSpPr>
      <xdr:spPr>
        <a:xfrm>
          <a:off x="20603308" y="8118231"/>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58</xdr:row>
      <xdr:rowOff>0</xdr:rowOff>
    </xdr:from>
    <xdr:to>
      <xdr:col>8</xdr:col>
      <xdr:colOff>440663</xdr:colOff>
      <xdr:row>58</xdr:row>
      <xdr:rowOff>163285</xdr:rowOff>
    </xdr:to>
    <xdr:sp macro="" textlink="">
      <xdr:nvSpPr>
        <xdr:cNvPr id="220" name="Isosceles Triangle 219">
          <a:extLst>
            <a:ext uri="{FF2B5EF4-FFF2-40B4-BE49-F238E27FC236}">
              <a16:creationId xmlns:a16="http://schemas.microsoft.com/office/drawing/2014/main" xmlns="" id="{00000000-0008-0000-0000-0000DC000000}"/>
            </a:ext>
          </a:extLst>
        </xdr:cNvPr>
        <xdr:cNvSpPr/>
      </xdr:nvSpPr>
      <xdr:spPr>
        <a:xfrm>
          <a:off x="25387789" y="5758962"/>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60</xdr:row>
      <xdr:rowOff>0</xdr:rowOff>
    </xdr:from>
    <xdr:to>
      <xdr:col>8</xdr:col>
      <xdr:colOff>440663</xdr:colOff>
      <xdr:row>60</xdr:row>
      <xdr:rowOff>163285</xdr:rowOff>
    </xdr:to>
    <xdr:sp macro="" textlink="">
      <xdr:nvSpPr>
        <xdr:cNvPr id="221" name="Isosceles Triangle 220">
          <a:extLst>
            <a:ext uri="{FF2B5EF4-FFF2-40B4-BE49-F238E27FC236}">
              <a16:creationId xmlns:a16="http://schemas.microsoft.com/office/drawing/2014/main" xmlns="" id="{00000000-0008-0000-0000-0000DD000000}"/>
            </a:ext>
          </a:extLst>
        </xdr:cNvPr>
        <xdr:cNvSpPr/>
      </xdr:nvSpPr>
      <xdr:spPr>
        <a:xfrm>
          <a:off x="25387789" y="6096000"/>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61</xdr:row>
      <xdr:rowOff>168519</xdr:rowOff>
    </xdr:from>
    <xdr:to>
      <xdr:col>8</xdr:col>
      <xdr:colOff>440663</xdr:colOff>
      <xdr:row>62</xdr:row>
      <xdr:rowOff>163285</xdr:rowOff>
    </xdr:to>
    <xdr:sp macro="" textlink="">
      <xdr:nvSpPr>
        <xdr:cNvPr id="222" name="Isosceles Triangle 221">
          <a:extLst>
            <a:ext uri="{FF2B5EF4-FFF2-40B4-BE49-F238E27FC236}">
              <a16:creationId xmlns:a16="http://schemas.microsoft.com/office/drawing/2014/main" xmlns="" id="{00000000-0008-0000-0000-0000DE000000}"/>
            </a:ext>
          </a:extLst>
        </xdr:cNvPr>
        <xdr:cNvSpPr/>
      </xdr:nvSpPr>
      <xdr:spPr>
        <a:xfrm>
          <a:off x="25387789" y="6433038"/>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64</xdr:row>
      <xdr:rowOff>0</xdr:rowOff>
    </xdr:from>
    <xdr:to>
      <xdr:col>8</xdr:col>
      <xdr:colOff>440663</xdr:colOff>
      <xdr:row>64</xdr:row>
      <xdr:rowOff>163285</xdr:rowOff>
    </xdr:to>
    <xdr:sp macro="" textlink="">
      <xdr:nvSpPr>
        <xdr:cNvPr id="224" name="Isosceles Triangle 223">
          <a:extLst>
            <a:ext uri="{FF2B5EF4-FFF2-40B4-BE49-F238E27FC236}">
              <a16:creationId xmlns:a16="http://schemas.microsoft.com/office/drawing/2014/main" xmlns="" id="{00000000-0008-0000-0000-0000E0000000}"/>
            </a:ext>
          </a:extLst>
        </xdr:cNvPr>
        <xdr:cNvSpPr/>
      </xdr:nvSpPr>
      <xdr:spPr>
        <a:xfrm>
          <a:off x="25387789" y="6770077"/>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66</xdr:row>
      <xdr:rowOff>0</xdr:rowOff>
    </xdr:from>
    <xdr:to>
      <xdr:col>8</xdr:col>
      <xdr:colOff>440663</xdr:colOff>
      <xdr:row>66</xdr:row>
      <xdr:rowOff>163285</xdr:rowOff>
    </xdr:to>
    <xdr:sp macro="" textlink="">
      <xdr:nvSpPr>
        <xdr:cNvPr id="226" name="Isosceles Triangle 225">
          <a:extLst>
            <a:ext uri="{FF2B5EF4-FFF2-40B4-BE49-F238E27FC236}">
              <a16:creationId xmlns:a16="http://schemas.microsoft.com/office/drawing/2014/main" xmlns="" id="{00000000-0008-0000-0000-0000E2000000}"/>
            </a:ext>
          </a:extLst>
        </xdr:cNvPr>
        <xdr:cNvSpPr/>
      </xdr:nvSpPr>
      <xdr:spPr>
        <a:xfrm>
          <a:off x="25387789" y="7107115"/>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68</xdr:row>
      <xdr:rowOff>0</xdr:rowOff>
    </xdr:from>
    <xdr:to>
      <xdr:col>8</xdr:col>
      <xdr:colOff>440662</xdr:colOff>
      <xdr:row>68</xdr:row>
      <xdr:rowOff>163285</xdr:rowOff>
    </xdr:to>
    <xdr:sp macro="" textlink="">
      <xdr:nvSpPr>
        <xdr:cNvPr id="228" name="Isosceles Triangle 227">
          <a:extLst>
            <a:ext uri="{FF2B5EF4-FFF2-40B4-BE49-F238E27FC236}">
              <a16:creationId xmlns:a16="http://schemas.microsoft.com/office/drawing/2014/main" xmlns="" id="{00000000-0008-0000-0000-0000E4000000}"/>
            </a:ext>
          </a:extLst>
        </xdr:cNvPr>
        <xdr:cNvSpPr/>
      </xdr:nvSpPr>
      <xdr:spPr>
        <a:xfrm>
          <a:off x="25387788" y="7444154"/>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271096</xdr:colOff>
      <xdr:row>70</xdr:row>
      <xdr:rowOff>7327</xdr:rowOff>
    </xdr:from>
    <xdr:to>
      <xdr:col>9</xdr:col>
      <xdr:colOff>1046</xdr:colOff>
      <xdr:row>71</xdr:row>
      <xdr:rowOff>2092</xdr:rowOff>
    </xdr:to>
    <xdr:sp macro="" textlink="">
      <xdr:nvSpPr>
        <xdr:cNvPr id="230" name="Isosceles Triangle 229">
          <a:extLst>
            <a:ext uri="{FF2B5EF4-FFF2-40B4-BE49-F238E27FC236}">
              <a16:creationId xmlns:a16="http://schemas.microsoft.com/office/drawing/2014/main" xmlns="" id="{00000000-0008-0000-0000-0000E6000000}"/>
            </a:ext>
          </a:extLst>
        </xdr:cNvPr>
        <xdr:cNvSpPr/>
      </xdr:nvSpPr>
      <xdr:spPr>
        <a:xfrm>
          <a:off x="25395115" y="7788519"/>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71</xdr:row>
      <xdr:rowOff>161192</xdr:rowOff>
    </xdr:from>
    <xdr:to>
      <xdr:col>8</xdr:col>
      <xdr:colOff>440662</xdr:colOff>
      <xdr:row>72</xdr:row>
      <xdr:rowOff>155958</xdr:rowOff>
    </xdr:to>
    <xdr:sp macro="" textlink="">
      <xdr:nvSpPr>
        <xdr:cNvPr id="232" name="Isosceles Triangle 231">
          <a:extLst>
            <a:ext uri="{FF2B5EF4-FFF2-40B4-BE49-F238E27FC236}">
              <a16:creationId xmlns:a16="http://schemas.microsoft.com/office/drawing/2014/main" xmlns="" id="{00000000-0008-0000-0000-0000E8000000}"/>
            </a:ext>
          </a:extLst>
        </xdr:cNvPr>
        <xdr:cNvSpPr/>
      </xdr:nvSpPr>
      <xdr:spPr>
        <a:xfrm>
          <a:off x="25387788" y="8110904"/>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74</xdr:row>
      <xdr:rowOff>0</xdr:rowOff>
    </xdr:from>
    <xdr:to>
      <xdr:col>8</xdr:col>
      <xdr:colOff>440662</xdr:colOff>
      <xdr:row>74</xdr:row>
      <xdr:rowOff>163285</xdr:rowOff>
    </xdr:to>
    <xdr:sp macro="" textlink="">
      <xdr:nvSpPr>
        <xdr:cNvPr id="233" name="Isosceles Triangle 232">
          <a:extLst>
            <a:ext uri="{FF2B5EF4-FFF2-40B4-BE49-F238E27FC236}">
              <a16:creationId xmlns:a16="http://schemas.microsoft.com/office/drawing/2014/main" xmlns="" id="{00000000-0008-0000-0000-0000E9000000}"/>
            </a:ext>
          </a:extLst>
        </xdr:cNvPr>
        <xdr:cNvSpPr/>
      </xdr:nvSpPr>
      <xdr:spPr>
        <a:xfrm>
          <a:off x="25387788" y="8455269"/>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76</xdr:row>
      <xdr:rowOff>0</xdr:rowOff>
    </xdr:from>
    <xdr:to>
      <xdr:col>8</xdr:col>
      <xdr:colOff>440663</xdr:colOff>
      <xdr:row>76</xdr:row>
      <xdr:rowOff>163285</xdr:rowOff>
    </xdr:to>
    <xdr:sp macro="" textlink="">
      <xdr:nvSpPr>
        <xdr:cNvPr id="234" name="Isosceles Triangle 233">
          <a:extLst>
            <a:ext uri="{FF2B5EF4-FFF2-40B4-BE49-F238E27FC236}">
              <a16:creationId xmlns:a16="http://schemas.microsoft.com/office/drawing/2014/main" xmlns="" id="{00000000-0008-0000-0000-0000EA000000}"/>
            </a:ext>
          </a:extLst>
        </xdr:cNvPr>
        <xdr:cNvSpPr/>
      </xdr:nvSpPr>
      <xdr:spPr>
        <a:xfrm>
          <a:off x="25387789" y="8792308"/>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78</xdr:row>
      <xdr:rowOff>0</xdr:rowOff>
    </xdr:from>
    <xdr:to>
      <xdr:col>8</xdr:col>
      <xdr:colOff>440663</xdr:colOff>
      <xdr:row>78</xdr:row>
      <xdr:rowOff>163285</xdr:rowOff>
    </xdr:to>
    <xdr:sp macro="" textlink="">
      <xdr:nvSpPr>
        <xdr:cNvPr id="235" name="Isosceles Triangle 234">
          <a:extLst>
            <a:ext uri="{FF2B5EF4-FFF2-40B4-BE49-F238E27FC236}">
              <a16:creationId xmlns:a16="http://schemas.microsoft.com/office/drawing/2014/main" xmlns="" id="{00000000-0008-0000-0000-0000EB000000}"/>
            </a:ext>
          </a:extLst>
        </xdr:cNvPr>
        <xdr:cNvSpPr/>
      </xdr:nvSpPr>
      <xdr:spPr>
        <a:xfrm>
          <a:off x="25387789" y="9129346"/>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80</xdr:row>
      <xdr:rowOff>0</xdr:rowOff>
    </xdr:from>
    <xdr:to>
      <xdr:col>8</xdr:col>
      <xdr:colOff>440662</xdr:colOff>
      <xdr:row>80</xdr:row>
      <xdr:rowOff>163285</xdr:rowOff>
    </xdr:to>
    <xdr:sp macro="" textlink="">
      <xdr:nvSpPr>
        <xdr:cNvPr id="236" name="Isosceles Triangle 235">
          <a:extLst>
            <a:ext uri="{FF2B5EF4-FFF2-40B4-BE49-F238E27FC236}">
              <a16:creationId xmlns:a16="http://schemas.microsoft.com/office/drawing/2014/main" xmlns="" id="{00000000-0008-0000-0000-0000EC000000}"/>
            </a:ext>
          </a:extLst>
        </xdr:cNvPr>
        <xdr:cNvSpPr/>
      </xdr:nvSpPr>
      <xdr:spPr>
        <a:xfrm>
          <a:off x="25387788" y="9466385"/>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263769</xdr:colOff>
      <xdr:row>82</xdr:row>
      <xdr:rowOff>0</xdr:rowOff>
    </xdr:from>
    <xdr:to>
      <xdr:col>8</xdr:col>
      <xdr:colOff>440662</xdr:colOff>
      <xdr:row>82</xdr:row>
      <xdr:rowOff>163285</xdr:rowOff>
    </xdr:to>
    <xdr:sp macro="" textlink="">
      <xdr:nvSpPr>
        <xdr:cNvPr id="258" name="Isosceles Triangle 257">
          <a:extLst>
            <a:ext uri="{FF2B5EF4-FFF2-40B4-BE49-F238E27FC236}">
              <a16:creationId xmlns:a16="http://schemas.microsoft.com/office/drawing/2014/main" xmlns="" id="{00000000-0008-0000-0000-000002010000}"/>
            </a:ext>
          </a:extLst>
        </xdr:cNvPr>
        <xdr:cNvSpPr/>
      </xdr:nvSpPr>
      <xdr:spPr>
        <a:xfrm>
          <a:off x="25387788" y="9803423"/>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84</xdr:row>
      <xdr:rowOff>0</xdr:rowOff>
    </xdr:from>
    <xdr:to>
      <xdr:col>8</xdr:col>
      <xdr:colOff>440663</xdr:colOff>
      <xdr:row>84</xdr:row>
      <xdr:rowOff>163285</xdr:rowOff>
    </xdr:to>
    <xdr:sp macro="" textlink="">
      <xdr:nvSpPr>
        <xdr:cNvPr id="260" name="Isosceles Triangle 259">
          <a:extLst>
            <a:ext uri="{FF2B5EF4-FFF2-40B4-BE49-F238E27FC236}">
              <a16:creationId xmlns:a16="http://schemas.microsoft.com/office/drawing/2014/main" xmlns="" id="{00000000-0008-0000-0000-000004010000}"/>
            </a:ext>
          </a:extLst>
        </xdr:cNvPr>
        <xdr:cNvSpPr/>
      </xdr:nvSpPr>
      <xdr:spPr>
        <a:xfrm>
          <a:off x="25387789" y="10140462"/>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86</xdr:row>
      <xdr:rowOff>0</xdr:rowOff>
    </xdr:from>
    <xdr:to>
      <xdr:col>8</xdr:col>
      <xdr:colOff>440663</xdr:colOff>
      <xdr:row>86</xdr:row>
      <xdr:rowOff>163285</xdr:rowOff>
    </xdr:to>
    <xdr:sp macro="" textlink="">
      <xdr:nvSpPr>
        <xdr:cNvPr id="262" name="Isosceles Triangle 261">
          <a:extLst>
            <a:ext uri="{FF2B5EF4-FFF2-40B4-BE49-F238E27FC236}">
              <a16:creationId xmlns:a16="http://schemas.microsoft.com/office/drawing/2014/main" xmlns="" id="{00000000-0008-0000-0000-000006010000}"/>
            </a:ext>
          </a:extLst>
        </xdr:cNvPr>
        <xdr:cNvSpPr/>
      </xdr:nvSpPr>
      <xdr:spPr>
        <a:xfrm>
          <a:off x="25387789" y="10477500"/>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263770</xdr:colOff>
      <xdr:row>87</xdr:row>
      <xdr:rowOff>168519</xdr:rowOff>
    </xdr:from>
    <xdr:to>
      <xdr:col>8</xdr:col>
      <xdr:colOff>440663</xdr:colOff>
      <xdr:row>88</xdr:row>
      <xdr:rowOff>163285</xdr:rowOff>
    </xdr:to>
    <xdr:sp macro="" textlink="">
      <xdr:nvSpPr>
        <xdr:cNvPr id="264" name="Isosceles Triangle 263">
          <a:extLst>
            <a:ext uri="{FF2B5EF4-FFF2-40B4-BE49-F238E27FC236}">
              <a16:creationId xmlns:a16="http://schemas.microsoft.com/office/drawing/2014/main" xmlns="" id="{00000000-0008-0000-0000-000008010000}"/>
            </a:ext>
          </a:extLst>
        </xdr:cNvPr>
        <xdr:cNvSpPr/>
      </xdr:nvSpPr>
      <xdr:spPr>
        <a:xfrm>
          <a:off x="25387789" y="10814538"/>
          <a:ext cx="176893" cy="163285"/>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179917</xdr:colOff>
      <xdr:row>7</xdr:row>
      <xdr:rowOff>169334</xdr:rowOff>
    </xdr:from>
    <xdr:to>
      <xdr:col>7</xdr:col>
      <xdr:colOff>508000</xdr:colOff>
      <xdr:row>10</xdr:row>
      <xdr:rowOff>42334</xdr:rowOff>
    </xdr:to>
    <xdr:sp macro="" textlink="">
      <xdr:nvSpPr>
        <xdr:cNvPr id="4" name="Rectangle 3">
          <a:extLst>
            <a:ext uri="{FF2B5EF4-FFF2-40B4-BE49-F238E27FC236}">
              <a16:creationId xmlns:a16="http://schemas.microsoft.com/office/drawing/2014/main" xmlns="" id="{0514631A-A7F8-43FD-92A4-DD4EB00A6BEC}"/>
            </a:ext>
          </a:extLst>
        </xdr:cNvPr>
        <xdr:cNvSpPr/>
      </xdr:nvSpPr>
      <xdr:spPr>
        <a:xfrm>
          <a:off x="5799667" y="1344084"/>
          <a:ext cx="328083" cy="444500"/>
        </a:xfrm>
        <a:prstGeom prst="rect">
          <a:avLst/>
        </a:prstGeom>
        <a:solidFill>
          <a:schemeClr val="bg1">
            <a:lumMod val="5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296333</xdr:colOff>
      <xdr:row>9</xdr:row>
      <xdr:rowOff>63501</xdr:rowOff>
    </xdr:from>
    <xdr:to>
      <xdr:col>7</xdr:col>
      <xdr:colOff>402167</xdr:colOff>
      <xdr:row>9</xdr:row>
      <xdr:rowOff>169335</xdr:rowOff>
    </xdr:to>
    <xdr:sp macro="" textlink="">
      <xdr:nvSpPr>
        <xdr:cNvPr id="5" name="Oval 4">
          <a:extLst>
            <a:ext uri="{FF2B5EF4-FFF2-40B4-BE49-F238E27FC236}">
              <a16:creationId xmlns:a16="http://schemas.microsoft.com/office/drawing/2014/main" xmlns="" id="{F278731C-898E-4F1F-AFF6-CC7E9E1A2DD5}"/>
            </a:ext>
          </a:extLst>
        </xdr:cNvPr>
        <xdr:cNvSpPr/>
      </xdr:nvSpPr>
      <xdr:spPr>
        <a:xfrm>
          <a:off x="5916083" y="1619251"/>
          <a:ext cx="105834" cy="105834"/>
        </a:xfrm>
        <a:prstGeom prst="ellipse">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84667</xdr:colOff>
      <xdr:row>6</xdr:row>
      <xdr:rowOff>105833</xdr:rowOff>
    </xdr:from>
    <xdr:to>
      <xdr:col>18</xdr:col>
      <xdr:colOff>52917</xdr:colOff>
      <xdr:row>8</xdr:row>
      <xdr:rowOff>127000</xdr:rowOff>
    </xdr:to>
    <xdr:sp macro="" textlink="">
      <xdr:nvSpPr>
        <xdr:cNvPr id="83" name="Rectangle 82">
          <a:extLst>
            <a:ext uri="{FF2B5EF4-FFF2-40B4-BE49-F238E27FC236}">
              <a16:creationId xmlns:a16="http://schemas.microsoft.com/office/drawing/2014/main" xmlns="" id="{3E6A1402-12C3-49F5-8984-98B47B8B97AF}"/>
            </a:ext>
          </a:extLst>
        </xdr:cNvPr>
        <xdr:cNvSpPr/>
      </xdr:nvSpPr>
      <xdr:spPr>
        <a:xfrm>
          <a:off x="12086167" y="1143000"/>
          <a:ext cx="328083" cy="455083"/>
        </a:xfrm>
        <a:prstGeom prst="rect">
          <a:avLst/>
        </a:prstGeom>
        <a:solidFill>
          <a:schemeClr val="bg1">
            <a:lumMod val="5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201083</xdr:colOff>
      <xdr:row>7</xdr:row>
      <xdr:rowOff>148168</xdr:rowOff>
    </xdr:from>
    <xdr:to>
      <xdr:col>17</xdr:col>
      <xdr:colOff>306917</xdr:colOff>
      <xdr:row>8</xdr:row>
      <xdr:rowOff>63502</xdr:rowOff>
    </xdr:to>
    <xdr:sp macro="" textlink="">
      <xdr:nvSpPr>
        <xdr:cNvPr id="84" name="Oval 83">
          <a:extLst>
            <a:ext uri="{FF2B5EF4-FFF2-40B4-BE49-F238E27FC236}">
              <a16:creationId xmlns:a16="http://schemas.microsoft.com/office/drawing/2014/main" xmlns="" id="{A521417A-3FC1-4BC0-A82C-C5AACB754691}"/>
            </a:ext>
          </a:extLst>
        </xdr:cNvPr>
        <xdr:cNvSpPr/>
      </xdr:nvSpPr>
      <xdr:spPr>
        <a:xfrm>
          <a:off x="12202583" y="1428751"/>
          <a:ext cx="105834" cy="105834"/>
        </a:xfrm>
        <a:prstGeom prst="ellipse">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148165</xdr:colOff>
      <xdr:row>9</xdr:row>
      <xdr:rowOff>169333</xdr:rowOff>
    </xdr:from>
    <xdr:to>
      <xdr:col>17</xdr:col>
      <xdr:colOff>325058</xdr:colOff>
      <xdr:row>10</xdr:row>
      <xdr:rowOff>164099</xdr:rowOff>
    </xdr:to>
    <xdr:sp macro="" textlink="">
      <xdr:nvSpPr>
        <xdr:cNvPr id="85" name="Isosceles Triangle 84">
          <a:extLst>
            <a:ext uri="{FF2B5EF4-FFF2-40B4-BE49-F238E27FC236}">
              <a16:creationId xmlns:a16="http://schemas.microsoft.com/office/drawing/2014/main" xmlns="" id="{5101FC85-859E-4F80-AA64-BA67963DCE59}"/>
            </a:ext>
          </a:extLst>
        </xdr:cNvPr>
        <xdr:cNvSpPr/>
      </xdr:nvSpPr>
      <xdr:spPr>
        <a:xfrm>
          <a:off x="11355915" y="1778000"/>
          <a:ext cx="176893" cy="185266"/>
        </a:xfrm>
        <a:prstGeom prst="triangle">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21166</xdr:colOff>
      <xdr:row>21</xdr:row>
      <xdr:rowOff>31749</xdr:rowOff>
    </xdr:from>
    <xdr:to>
      <xdr:col>3</xdr:col>
      <xdr:colOff>264582</xdr:colOff>
      <xdr:row>25</xdr:row>
      <xdr:rowOff>148167</xdr:rowOff>
    </xdr:to>
    <xdr:sp macro="" textlink="">
      <xdr:nvSpPr>
        <xdr:cNvPr id="7" name="TextBox 6">
          <a:extLst>
            <a:ext uri="{FF2B5EF4-FFF2-40B4-BE49-F238E27FC236}">
              <a16:creationId xmlns:a16="http://schemas.microsoft.com/office/drawing/2014/main" xmlns="" id="{DD65D2CD-A975-4C04-9E4A-4121E3D48967}"/>
            </a:ext>
          </a:extLst>
        </xdr:cNvPr>
        <xdr:cNvSpPr txBox="1"/>
      </xdr:nvSpPr>
      <xdr:spPr>
        <a:xfrm>
          <a:off x="1481666" y="4212166"/>
          <a:ext cx="1248833" cy="793751"/>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Укажите</a:t>
          </a:r>
          <a:r>
            <a:rPr lang="en-US" sz="1100"/>
            <a:t> </a:t>
          </a:r>
          <a:r>
            <a:rPr lang="ru-RU" sz="1100" b="1"/>
            <a:t>расстояние </a:t>
          </a:r>
          <a:r>
            <a:rPr lang="ru-RU" sz="1100" b="0"/>
            <a:t>между светильниками</a:t>
          </a:r>
          <a:endParaRPr lang="en-US" sz="1100" b="0"/>
        </a:p>
      </xdr:txBody>
    </xdr:sp>
    <xdr:clientData/>
  </xdr:twoCellAnchor>
  <xdr:twoCellAnchor>
    <xdr:from>
      <xdr:col>13</xdr:col>
      <xdr:colOff>10584</xdr:colOff>
      <xdr:row>20</xdr:row>
      <xdr:rowOff>74081</xdr:rowOff>
    </xdr:from>
    <xdr:to>
      <xdr:col>14</xdr:col>
      <xdr:colOff>328083</xdr:colOff>
      <xdr:row>32</xdr:row>
      <xdr:rowOff>10582</xdr:rowOff>
    </xdr:to>
    <xdr:sp macro="" textlink="">
      <xdr:nvSpPr>
        <xdr:cNvPr id="98" name="TextBox 97">
          <a:extLst>
            <a:ext uri="{FF2B5EF4-FFF2-40B4-BE49-F238E27FC236}">
              <a16:creationId xmlns:a16="http://schemas.microsoft.com/office/drawing/2014/main" xmlns="" id="{BDC1EEAA-5C0D-48EA-8295-D32F64D74CE0}"/>
            </a:ext>
          </a:extLst>
        </xdr:cNvPr>
        <xdr:cNvSpPr txBox="1"/>
      </xdr:nvSpPr>
      <xdr:spPr>
        <a:xfrm>
          <a:off x="10562167" y="4444998"/>
          <a:ext cx="1312333" cy="1968501"/>
        </a:xfrm>
        <a:prstGeom prst="rect">
          <a:avLst/>
        </a:prstGeom>
        <a:solidFill>
          <a:srgbClr val="FFCC9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Выберите </a:t>
          </a:r>
        </a:p>
        <a:p>
          <a:r>
            <a:rPr lang="ru-RU" sz="1100" b="1"/>
            <a:t>вариант лампы</a:t>
          </a:r>
          <a:r>
            <a:rPr lang="ru-RU" sz="1100" baseline="0"/>
            <a:t> </a:t>
          </a:r>
          <a:r>
            <a:rPr lang="ru-RU" sz="1100"/>
            <a:t>в раскрывающемся списке каждого светильника (</a:t>
          </a:r>
          <a:r>
            <a:rPr lang="en-US" sz="1100"/>
            <a:t>A1, A2, A3 ...).</a:t>
          </a:r>
          <a:endParaRPr lang="en-US" sz="1100" b="0"/>
        </a:p>
      </xdr:txBody>
    </xdr:sp>
    <xdr:clientData/>
  </xdr:twoCellAnchor>
  <xdr:twoCellAnchor>
    <xdr:from>
      <xdr:col>3</xdr:col>
      <xdr:colOff>243416</xdr:colOff>
      <xdr:row>21</xdr:row>
      <xdr:rowOff>31750</xdr:rowOff>
    </xdr:from>
    <xdr:to>
      <xdr:col>4</xdr:col>
      <xdr:colOff>687916</xdr:colOff>
      <xdr:row>25</xdr:row>
      <xdr:rowOff>148166</xdr:rowOff>
    </xdr:to>
    <xdr:sp macro="" textlink="">
      <xdr:nvSpPr>
        <xdr:cNvPr id="110" name="TextBox 109">
          <a:extLst>
            <a:ext uri="{FF2B5EF4-FFF2-40B4-BE49-F238E27FC236}">
              <a16:creationId xmlns:a16="http://schemas.microsoft.com/office/drawing/2014/main" xmlns="" id="{39EF1F87-64BD-475C-BA89-14991E13214E}"/>
            </a:ext>
          </a:extLst>
        </xdr:cNvPr>
        <xdr:cNvSpPr txBox="1"/>
      </xdr:nvSpPr>
      <xdr:spPr>
        <a:xfrm>
          <a:off x="2709333" y="4212167"/>
          <a:ext cx="1407583" cy="793749"/>
        </a:xfrm>
        <a:prstGeom prst="rect">
          <a:avLst/>
        </a:prstGeom>
        <a:solidFill>
          <a:schemeClr val="tx2">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b="0"/>
            <a:t>Выберите</a:t>
          </a:r>
          <a:r>
            <a:rPr lang="en-US" sz="1100" b="0" baseline="0"/>
            <a:t> </a:t>
          </a:r>
          <a:r>
            <a:rPr lang="ru-RU" sz="1100" b="1" baseline="0"/>
            <a:t>сечение кабеля</a:t>
          </a:r>
          <a:r>
            <a:rPr lang="en-US" sz="1100" b="0" baseline="0"/>
            <a:t> </a:t>
          </a:r>
          <a:r>
            <a:rPr lang="ru-RU" sz="1100" b="0" baseline="0"/>
            <a:t>в выпадающем списке.</a:t>
          </a:r>
          <a:endParaRPr lang="en-US" sz="1100" b="0"/>
        </a:p>
      </xdr:txBody>
    </xdr:sp>
    <xdr:clientData/>
  </xdr:twoCellAnchor>
  <xdr:twoCellAnchor>
    <xdr:from>
      <xdr:col>14</xdr:col>
      <xdr:colOff>328082</xdr:colOff>
      <xdr:row>20</xdr:row>
      <xdr:rowOff>74083</xdr:rowOff>
    </xdr:from>
    <xdr:to>
      <xdr:col>17</xdr:col>
      <xdr:colOff>253998</xdr:colOff>
      <xdr:row>32</xdr:row>
      <xdr:rowOff>10582</xdr:rowOff>
    </xdr:to>
    <xdr:sp macro="" textlink="">
      <xdr:nvSpPr>
        <xdr:cNvPr id="111" name="TextBox 110">
          <a:extLst>
            <a:ext uri="{FF2B5EF4-FFF2-40B4-BE49-F238E27FC236}">
              <a16:creationId xmlns:a16="http://schemas.microsoft.com/office/drawing/2014/main" xmlns="" id="{B4A385A2-184C-4BA6-B4B1-5272B2018C1E}"/>
            </a:ext>
          </a:extLst>
        </xdr:cNvPr>
        <xdr:cNvSpPr txBox="1"/>
      </xdr:nvSpPr>
      <xdr:spPr>
        <a:xfrm>
          <a:off x="11874499" y="4445000"/>
          <a:ext cx="1227666" cy="196849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Показывается </a:t>
          </a:r>
          <a:r>
            <a:rPr lang="ru-RU" sz="1100" b="1"/>
            <a:t>доступное напряжение для светильника</a:t>
          </a:r>
          <a:r>
            <a:rPr lang="en-US" sz="1100" baseline="0"/>
            <a:t>. </a:t>
          </a:r>
          <a:r>
            <a:rPr lang="ru-RU" sz="1100" baseline="0"/>
            <a:t>Значение будет отображаться </a:t>
          </a:r>
          <a:r>
            <a:rPr lang="ru-RU" sz="1100" baseline="0">
              <a:solidFill>
                <a:srgbClr val="FF0000"/>
              </a:solidFill>
            </a:rPr>
            <a:t>красным</a:t>
          </a:r>
          <a:r>
            <a:rPr lang="ru-RU" sz="1100" baseline="0"/>
            <a:t>, если доступное напряжение для светильника слишком низкое.</a:t>
          </a:r>
          <a:endParaRPr lang="en-US" sz="1100" b="0"/>
        </a:p>
      </xdr:txBody>
    </xdr:sp>
    <xdr:clientData/>
  </xdr:twoCellAnchor>
  <xdr:twoCellAnchor>
    <xdr:from>
      <xdr:col>0</xdr:col>
      <xdr:colOff>84667</xdr:colOff>
      <xdr:row>8</xdr:row>
      <xdr:rowOff>190499</xdr:rowOff>
    </xdr:from>
    <xdr:to>
      <xdr:col>2</xdr:col>
      <xdr:colOff>328083</xdr:colOff>
      <xdr:row>11</xdr:row>
      <xdr:rowOff>42333</xdr:rowOff>
    </xdr:to>
    <xdr:sp macro="" textlink="">
      <xdr:nvSpPr>
        <xdr:cNvPr id="112" name="TextBox 111">
          <a:extLst>
            <a:ext uri="{FF2B5EF4-FFF2-40B4-BE49-F238E27FC236}">
              <a16:creationId xmlns:a16="http://schemas.microsoft.com/office/drawing/2014/main" xmlns="" id="{E1C8619F-F6D8-40B4-B7B8-D0CE3E19FF55}"/>
            </a:ext>
          </a:extLst>
        </xdr:cNvPr>
        <xdr:cNvSpPr txBox="1"/>
      </xdr:nvSpPr>
      <xdr:spPr>
        <a:xfrm>
          <a:off x="84667" y="1661582"/>
          <a:ext cx="1703916" cy="4656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Укажите длину магистрального кабеля.</a:t>
          </a:r>
        </a:p>
        <a:p>
          <a:endParaRPr lang="en-US" sz="1100" b="1"/>
        </a:p>
      </xdr:txBody>
    </xdr:sp>
    <xdr:clientData/>
  </xdr:twoCellAnchor>
  <xdr:twoCellAnchor>
    <xdr:from>
      <xdr:col>1</xdr:col>
      <xdr:colOff>328084</xdr:colOff>
      <xdr:row>8</xdr:row>
      <xdr:rowOff>21166</xdr:rowOff>
    </xdr:from>
    <xdr:to>
      <xdr:col>1</xdr:col>
      <xdr:colOff>508000</xdr:colOff>
      <xdr:row>8</xdr:row>
      <xdr:rowOff>179916</xdr:rowOff>
    </xdr:to>
    <xdr:cxnSp macro="">
      <xdr:nvCxnSpPr>
        <xdr:cNvPr id="31" name="Straight Arrow Connector 30">
          <a:extLst>
            <a:ext uri="{FF2B5EF4-FFF2-40B4-BE49-F238E27FC236}">
              <a16:creationId xmlns:a16="http://schemas.microsoft.com/office/drawing/2014/main" xmlns="" id="{6CDF632E-53DE-4A3E-B0B7-2BB6AB3B3B9E}"/>
            </a:ext>
          </a:extLst>
        </xdr:cNvPr>
        <xdr:cNvCxnSpPr/>
      </xdr:nvCxnSpPr>
      <xdr:spPr>
        <a:xfrm flipV="1">
          <a:off x="941917" y="1439333"/>
          <a:ext cx="179916" cy="15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840317</xdr:colOff>
      <xdr:row>9</xdr:row>
      <xdr:rowOff>4232</xdr:rowOff>
    </xdr:from>
    <xdr:to>
      <xdr:col>5</xdr:col>
      <xdr:colOff>518583</xdr:colOff>
      <xdr:row>11</xdr:row>
      <xdr:rowOff>52916</xdr:rowOff>
    </xdr:to>
    <xdr:sp macro="" textlink="">
      <xdr:nvSpPr>
        <xdr:cNvPr id="115" name="TextBox 114">
          <a:extLst>
            <a:ext uri="{FF2B5EF4-FFF2-40B4-BE49-F238E27FC236}">
              <a16:creationId xmlns:a16="http://schemas.microsoft.com/office/drawing/2014/main" xmlns="" id="{99A136B7-8B28-4DE4-BD8B-7DDE487E5B1A}"/>
            </a:ext>
          </a:extLst>
        </xdr:cNvPr>
        <xdr:cNvSpPr txBox="1"/>
      </xdr:nvSpPr>
      <xdr:spPr>
        <a:xfrm>
          <a:off x="2300817" y="1665815"/>
          <a:ext cx="2631016" cy="472018"/>
        </a:xfrm>
        <a:prstGeom prst="rect">
          <a:avLst/>
        </a:prstGeom>
        <a:solidFill>
          <a:schemeClr val="tx2">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b="0" baseline="0"/>
            <a:t>Выберите сечение кабеля в выпадающем списке.</a:t>
          </a:r>
          <a:endParaRPr lang="en-US" sz="1100" b="1"/>
        </a:p>
      </xdr:txBody>
    </xdr:sp>
    <xdr:clientData/>
  </xdr:twoCellAnchor>
  <xdr:twoCellAnchor>
    <xdr:from>
      <xdr:col>3</xdr:col>
      <xdr:colOff>624417</xdr:colOff>
      <xdr:row>8</xdr:row>
      <xdr:rowOff>31751</xdr:rowOff>
    </xdr:from>
    <xdr:to>
      <xdr:col>3</xdr:col>
      <xdr:colOff>698500</xdr:colOff>
      <xdr:row>8</xdr:row>
      <xdr:rowOff>169334</xdr:rowOff>
    </xdr:to>
    <xdr:cxnSp macro="">
      <xdr:nvCxnSpPr>
        <xdr:cNvPr id="227" name="Straight Arrow Connector 226">
          <a:extLst>
            <a:ext uri="{FF2B5EF4-FFF2-40B4-BE49-F238E27FC236}">
              <a16:creationId xmlns:a16="http://schemas.microsoft.com/office/drawing/2014/main" xmlns="" id="{F18D9161-7BBD-4F65-814E-8B306AB303F7}"/>
            </a:ext>
          </a:extLst>
        </xdr:cNvPr>
        <xdr:cNvCxnSpPr/>
      </xdr:nvCxnSpPr>
      <xdr:spPr>
        <a:xfrm flipH="1" flipV="1">
          <a:off x="3090334" y="1502834"/>
          <a:ext cx="74083" cy="1375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127000</xdr:colOff>
      <xdr:row>16</xdr:row>
      <xdr:rowOff>61385</xdr:rowOff>
    </xdr:from>
    <xdr:to>
      <xdr:col>2</xdr:col>
      <xdr:colOff>899583</xdr:colOff>
      <xdr:row>17</xdr:row>
      <xdr:rowOff>476251</xdr:rowOff>
    </xdr:to>
    <xdr:sp macro="" textlink="">
      <xdr:nvSpPr>
        <xdr:cNvPr id="118" name="TextBox 117">
          <a:extLst>
            <a:ext uri="{FF2B5EF4-FFF2-40B4-BE49-F238E27FC236}">
              <a16:creationId xmlns:a16="http://schemas.microsoft.com/office/drawing/2014/main" xmlns="" id="{A39ACBDC-BB68-4901-8896-9922C119A6F6}"/>
            </a:ext>
          </a:extLst>
        </xdr:cNvPr>
        <xdr:cNvSpPr txBox="1"/>
      </xdr:nvSpPr>
      <xdr:spPr>
        <a:xfrm>
          <a:off x="127000" y="3162302"/>
          <a:ext cx="2233083" cy="60536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b="0"/>
            <a:t>Значение будет отображаться </a:t>
          </a:r>
          <a:r>
            <a:rPr lang="ru-RU" sz="1100" b="0">
              <a:solidFill>
                <a:srgbClr val="FF0000"/>
              </a:solidFill>
            </a:rPr>
            <a:t>красным</a:t>
          </a:r>
          <a:r>
            <a:rPr lang="ru-RU" sz="1100" b="0"/>
            <a:t>, если значение общей</a:t>
          </a:r>
          <a:r>
            <a:rPr lang="ru-RU" sz="1100" b="0" baseline="0"/>
            <a:t> нагрузки</a:t>
          </a:r>
          <a:r>
            <a:rPr lang="en-US" sz="1100" b="0"/>
            <a:t> </a:t>
          </a:r>
          <a:r>
            <a:rPr lang="ru-RU" sz="1100" b="0"/>
            <a:t>слишком велико.</a:t>
          </a:r>
          <a:endParaRPr lang="en-US" sz="1100" b="1">
            <a:solidFill>
              <a:srgbClr val="FF0000"/>
            </a:solidFill>
          </a:endParaRPr>
        </a:p>
      </xdr:txBody>
    </xdr:sp>
    <xdr:clientData/>
  </xdr:twoCellAnchor>
  <xdr:twoCellAnchor>
    <xdr:from>
      <xdr:col>2</xdr:col>
      <xdr:colOff>899583</xdr:colOff>
      <xdr:row>16</xdr:row>
      <xdr:rowOff>63500</xdr:rowOff>
    </xdr:from>
    <xdr:to>
      <xdr:col>3</xdr:col>
      <xdr:colOff>190500</xdr:colOff>
      <xdr:row>17</xdr:row>
      <xdr:rowOff>173568</xdr:rowOff>
    </xdr:to>
    <xdr:cxnSp macro="">
      <xdr:nvCxnSpPr>
        <xdr:cNvPr id="231" name="Straight Arrow Connector 230">
          <a:extLst>
            <a:ext uri="{FF2B5EF4-FFF2-40B4-BE49-F238E27FC236}">
              <a16:creationId xmlns:a16="http://schemas.microsoft.com/office/drawing/2014/main" xmlns="" id="{C5FEFB5E-FA39-4B4E-BA62-FA42C1CD25D0}"/>
            </a:ext>
          </a:extLst>
        </xdr:cNvPr>
        <xdr:cNvCxnSpPr>
          <a:stCxn id="118" idx="3"/>
        </xdr:cNvCxnSpPr>
      </xdr:nvCxnSpPr>
      <xdr:spPr>
        <a:xfrm flipV="1">
          <a:off x="2360083" y="3164417"/>
          <a:ext cx="296334" cy="3005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148167</xdr:colOff>
      <xdr:row>1</xdr:row>
      <xdr:rowOff>21167</xdr:rowOff>
    </xdr:from>
    <xdr:to>
      <xdr:col>2</xdr:col>
      <xdr:colOff>894293</xdr:colOff>
      <xdr:row>3</xdr:row>
      <xdr:rowOff>82025</xdr:rowOff>
    </xdr:to>
    <xdr:pic>
      <xdr:nvPicPr>
        <xdr:cNvPr id="122" name="Picture 121">
          <a:extLst>
            <a:ext uri="{FF2B5EF4-FFF2-40B4-BE49-F238E27FC236}">
              <a16:creationId xmlns:a16="http://schemas.microsoft.com/office/drawing/2014/main" xmlns="" id="{364C9F6D-BFF0-482C-A506-BF55AB166AB4}"/>
            </a:ext>
          </a:extLst>
        </xdr:cNvPr>
        <xdr:cNvPicPr>
          <a:picLocks noChangeAspect="1"/>
        </xdr:cNvPicPr>
      </xdr:nvPicPr>
      <xdr:blipFill>
        <a:blip xmlns:r="http://schemas.openxmlformats.org/officeDocument/2006/relationships" r:embed="rId1"/>
        <a:stretch>
          <a:fillRect/>
        </a:stretch>
      </xdr:blipFill>
      <xdr:spPr>
        <a:xfrm>
          <a:off x="148167" y="179917"/>
          <a:ext cx="2206626" cy="378358"/>
        </a:xfrm>
        <a:prstGeom prst="rect">
          <a:avLst/>
        </a:prstGeom>
      </xdr:spPr>
    </xdr:pic>
    <xdr:clientData/>
  </xdr:twoCellAnchor>
  <xdr:twoCellAnchor>
    <xdr:from>
      <xdr:col>2</xdr:col>
      <xdr:colOff>899583</xdr:colOff>
      <xdr:row>16</xdr:row>
      <xdr:rowOff>95250</xdr:rowOff>
    </xdr:from>
    <xdr:to>
      <xdr:col>4</xdr:col>
      <xdr:colOff>275167</xdr:colOff>
      <xdr:row>17</xdr:row>
      <xdr:rowOff>173568</xdr:rowOff>
    </xdr:to>
    <xdr:cxnSp macro="">
      <xdr:nvCxnSpPr>
        <xdr:cNvPr id="3" name="Straight Arrow Connector 2">
          <a:extLst>
            <a:ext uri="{FF2B5EF4-FFF2-40B4-BE49-F238E27FC236}">
              <a16:creationId xmlns:a16="http://schemas.microsoft.com/office/drawing/2014/main" xmlns="" id="{2BE70612-05B7-4FB5-9A9A-18D483BC5DA4}"/>
            </a:ext>
          </a:extLst>
        </xdr:cNvPr>
        <xdr:cNvCxnSpPr>
          <a:stCxn id="118" idx="3"/>
        </xdr:cNvCxnSpPr>
      </xdr:nvCxnSpPr>
      <xdr:spPr>
        <a:xfrm flipV="1">
          <a:off x="2360083" y="3196167"/>
          <a:ext cx="1344084" cy="2688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10583</xdr:colOff>
      <xdr:row>5</xdr:row>
      <xdr:rowOff>232833</xdr:rowOff>
    </xdr:from>
    <xdr:to>
      <xdr:col>7</xdr:col>
      <xdr:colOff>275167</xdr:colOff>
      <xdr:row>11</xdr:row>
      <xdr:rowOff>21166</xdr:rowOff>
    </xdr:to>
    <xdr:cxnSp macro="">
      <xdr:nvCxnSpPr>
        <xdr:cNvPr id="99" name="Straight Arrow Connector 226">
          <a:extLst>
            <a:ext uri="{FF2B5EF4-FFF2-40B4-BE49-F238E27FC236}">
              <a16:creationId xmlns:a16="http://schemas.microsoft.com/office/drawing/2014/main" xmlns="" id="{482C67FD-E075-40CB-B3FD-A24623BAFB5D}"/>
            </a:ext>
          </a:extLst>
        </xdr:cNvPr>
        <xdr:cNvCxnSpPr/>
      </xdr:nvCxnSpPr>
      <xdr:spPr>
        <a:xfrm>
          <a:off x="3439583" y="1026583"/>
          <a:ext cx="3217334" cy="1079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Sarah Auyeung" id="{67445ED7-893D-4F32-B12E-1F32E1727710}" userId="S::Sarah.Auyeung@hunterindustries.com::1426b012-35bf-41b1-a2ed-8633822b4fdf" providerId="AD"/>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tabSelected="1" zoomScale="90" zoomScaleNormal="90" workbookViewId="0">
      <pane ySplit="19" topLeftCell="A20" activePane="bottomLeft" state="frozen"/>
      <selection pane="bottomLeft" activeCell="D15" sqref="D15"/>
    </sheetView>
  </sheetViews>
  <sheetFormatPr defaultColWidth="9.140625" defaultRowHeight="12.75"/>
  <cols>
    <col min="1" max="1" width="9.140625" style="33"/>
    <col min="2" max="2" width="12.7109375" style="33" customWidth="1"/>
    <col min="3" max="3" width="15" style="33" customWidth="1"/>
    <col min="4" max="4" width="14.42578125" style="33" customWidth="1"/>
    <col min="5" max="5" width="14.7109375" style="33" customWidth="1"/>
    <col min="6" max="7" width="14.7109375" style="34" customWidth="1"/>
    <col min="8" max="8" width="8.7109375" style="33" customWidth="1"/>
    <col min="9" max="9" width="6.7109375" style="33" customWidth="1"/>
    <col min="10" max="10" width="5.42578125" style="35" customWidth="1"/>
    <col min="11" max="11" width="14.28515625" style="35" customWidth="1"/>
    <col min="12" max="12" width="19" style="35" customWidth="1"/>
    <col min="13" max="13" width="8.42578125" style="33" customWidth="1"/>
    <col min="14" max="14" width="14.85546875" style="34" customWidth="1"/>
    <col min="15" max="15" width="13.85546875" style="34" customWidth="1"/>
    <col min="16" max="16" width="1" style="33" hidden="1" customWidth="1"/>
    <col min="17" max="17" width="7.5703125" style="33" customWidth="1"/>
    <col min="18" max="18" width="5.42578125" style="33" customWidth="1"/>
    <col min="19" max="19" width="3" style="34" customWidth="1"/>
    <col min="20" max="20" width="16.85546875" style="33" customWidth="1"/>
    <col min="21" max="16384" width="9.140625" style="33"/>
  </cols>
  <sheetData>
    <row r="1" spans="1:20" ht="13.15" customHeight="1">
      <c r="A1" s="94" t="s">
        <v>61</v>
      </c>
      <c r="B1" s="94"/>
      <c r="C1" s="94"/>
      <c r="D1" s="94"/>
      <c r="E1" s="94"/>
      <c r="F1" s="94"/>
      <c r="G1" s="94"/>
      <c r="H1" s="94"/>
      <c r="I1" s="94"/>
      <c r="J1" s="94"/>
      <c r="K1" s="94"/>
      <c r="L1" s="94"/>
      <c r="M1" s="94"/>
      <c r="N1" s="94"/>
      <c r="O1" s="94"/>
      <c r="P1" s="94"/>
      <c r="Q1" s="94"/>
      <c r="R1" s="94"/>
      <c r="S1" s="94"/>
      <c r="T1" s="94"/>
    </row>
    <row r="2" spans="1:20" ht="13.15" customHeight="1">
      <c r="A2" s="94"/>
      <c r="B2" s="94"/>
      <c r="C2" s="94"/>
      <c r="D2" s="94"/>
      <c r="E2" s="94"/>
      <c r="F2" s="94"/>
      <c r="G2" s="94"/>
      <c r="H2" s="94"/>
      <c r="I2" s="94"/>
      <c r="J2" s="94"/>
      <c r="K2" s="94"/>
      <c r="L2" s="94"/>
      <c r="M2" s="94"/>
      <c r="N2" s="94"/>
      <c r="O2" s="94"/>
      <c r="P2" s="94"/>
      <c r="Q2" s="94"/>
      <c r="R2" s="94"/>
      <c r="S2" s="94"/>
      <c r="T2" s="94"/>
    </row>
    <row r="3" spans="1:20" ht="13.15" customHeight="1">
      <c r="A3" s="94"/>
      <c r="B3" s="94"/>
      <c r="C3" s="94"/>
      <c r="D3" s="94"/>
      <c r="E3" s="94"/>
      <c r="F3" s="94"/>
      <c r="G3" s="94"/>
      <c r="H3" s="94"/>
      <c r="I3" s="94"/>
      <c r="J3" s="94"/>
      <c r="K3" s="94"/>
      <c r="L3" s="94"/>
      <c r="M3" s="94"/>
      <c r="N3" s="94"/>
      <c r="O3" s="94"/>
      <c r="P3" s="94"/>
      <c r="Q3" s="94"/>
      <c r="R3" s="94"/>
      <c r="S3" s="94"/>
      <c r="T3" s="94"/>
    </row>
    <row r="4" spans="1:20" ht="13.15" customHeight="1">
      <c r="A4" s="95"/>
      <c r="B4" s="95"/>
      <c r="C4" s="95"/>
      <c r="D4" s="95"/>
      <c r="E4" s="95"/>
      <c r="F4" s="95"/>
      <c r="G4" s="95"/>
      <c r="H4" s="95"/>
      <c r="I4" s="95"/>
      <c r="J4" s="95"/>
      <c r="K4" s="95"/>
      <c r="L4" s="95"/>
      <c r="M4" s="95"/>
      <c r="N4" s="95"/>
      <c r="O4" s="95"/>
      <c r="P4" s="95"/>
      <c r="Q4" s="95"/>
      <c r="R4" s="95"/>
      <c r="S4" s="95"/>
      <c r="T4" s="95"/>
    </row>
    <row r="6" spans="1:20" ht="19.5" customHeight="1" thickBot="1">
      <c r="B6" s="87" t="s">
        <v>76</v>
      </c>
      <c r="C6" s="87"/>
      <c r="D6" s="87"/>
      <c r="E6" s="55"/>
      <c r="F6" s="56"/>
      <c r="G6" s="56"/>
      <c r="I6" s="55"/>
      <c r="J6" s="54"/>
      <c r="K6" s="54"/>
      <c r="L6" s="54"/>
      <c r="M6" s="55"/>
      <c r="N6" s="86" t="s">
        <v>71</v>
      </c>
      <c r="O6" s="86"/>
      <c r="P6" s="86"/>
      <c r="R6" s="91" t="s">
        <v>67</v>
      </c>
      <c r="S6" s="91"/>
      <c r="T6" s="91"/>
    </row>
    <row r="7" spans="1:20" ht="19.5" customHeight="1" thickTop="1">
      <c r="B7" s="88" t="s">
        <v>80</v>
      </c>
      <c r="C7" s="88"/>
      <c r="D7" s="71" t="s">
        <v>62</v>
      </c>
      <c r="F7" s="33"/>
      <c r="H7" s="54" t="s">
        <v>63</v>
      </c>
      <c r="J7" s="33"/>
      <c r="M7" s="35"/>
      <c r="N7" s="103" t="s">
        <v>77</v>
      </c>
      <c r="O7" s="101" t="s">
        <v>78</v>
      </c>
      <c r="P7" s="99" t="s">
        <v>79</v>
      </c>
      <c r="R7" s="62"/>
      <c r="S7" s="33"/>
      <c r="T7" s="63"/>
    </row>
    <row r="8" spans="1:20" ht="15" customHeight="1" thickBot="1">
      <c r="B8" s="89">
        <v>30.48</v>
      </c>
      <c r="C8" s="89"/>
      <c r="D8" s="76">
        <v>4</v>
      </c>
      <c r="F8" s="33"/>
      <c r="G8" s="106"/>
      <c r="H8" s="106"/>
      <c r="I8" s="106"/>
      <c r="J8" s="106"/>
      <c r="M8" s="35"/>
      <c r="N8" s="104"/>
      <c r="O8" s="102"/>
      <c r="P8" s="100"/>
      <c r="R8" s="62"/>
      <c r="S8" s="50"/>
      <c r="T8" s="69" t="s">
        <v>63</v>
      </c>
    </row>
    <row r="9" spans="1:20" ht="15" customHeight="1">
      <c r="G9" s="106"/>
      <c r="H9" s="106"/>
      <c r="I9" s="106"/>
      <c r="J9" s="106"/>
      <c r="N9" s="83">
        <v>1</v>
      </c>
      <c r="O9" s="83">
        <v>2.4</v>
      </c>
      <c r="P9" s="51">
        <v>2</v>
      </c>
      <c r="R9" s="64"/>
      <c r="S9" s="65"/>
      <c r="T9" s="66"/>
    </row>
    <row r="10" spans="1:20" ht="15" customHeight="1">
      <c r="B10" s="49"/>
      <c r="C10" s="49"/>
      <c r="D10" s="49"/>
      <c r="E10" s="49"/>
      <c r="F10" s="33"/>
      <c r="G10" s="106"/>
      <c r="H10" s="106"/>
      <c r="I10" s="106"/>
      <c r="J10" s="106"/>
      <c r="K10" s="49"/>
      <c r="L10" s="49"/>
      <c r="N10" s="83">
        <v>3</v>
      </c>
      <c r="O10" s="83">
        <v>4.5</v>
      </c>
      <c r="P10" s="51">
        <v>4.2</v>
      </c>
      <c r="R10" s="61"/>
      <c r="S10" s="67"/>
      <c r="T10" s="68"/>
    </row>
    <row r="11" spans="1:20" ht="18" customHeight="1">
      <c r="E11" s="49"/>
      <c r="F11" s="49"/>
      <c r="G11" s="106"/>
      <c r="H11" s="106"/>
      <c r="I11" s="106"/>
      <c r="J11" s="106"/>
      <c r="K11" s="49"/>
      <c r="L11" s="49"/>
      <c r="N11" s="83">
        <v>6</v>
      </c>
      <c r="O11" s="83">
        <v>9.6999999999999993</v>
      </c>
      <c r="P11" s="51">
        <v>10.1</v>
      </c>
      <c r="R11" s="62"/>
      <c r="S11" s="60"/>
      <c r="T11" s="70" t="s">
        <v>68</v>
      </c>
    </row>
    <row r="12" spans="1:20" ht="15" customHeight="1">
      <c r="E12" s="49"/>
      <c r="F12" s="49"/>
      <c r="G12" s="49"/>
      <c r="H12" s="49"/>
      <c r="I12" s="49"/>
      <c r="J12" s="49"/>
      <c r="K12" s="49"/>
      <c r="L12" s="49"/>
      <c r="N12" s="83">
        <v>9</v>
      </c>
      <c r="O12" s="83">
        <v>10.7</v>
      </c>
      <c r="P12" s="51">
        <v>11.2</v>
      </c>
      <c r="R12" s="64"/>
      <c r="S12" s="65"/>
      <c r="T12" s="66"/>
    </row>
    <row r="13" spans="1:20" ht="20.25" customHeight="1" thickBot="1">
      <c r="B13" s="105" t="s">
        <v>64</v>
      </c>
      <c r="C13" s="105"/>
      <c r="D13" s="105"/>
      <c r="E13" s="105"/>
      <c r="F13" s="49"/>
      <c r="G13" s="49"/>
      <c r="H13" s="49"/>
      <c r="I13" s="49"/>
      <c r="J13" s="49"/>
      <c r="K13" s="49"/>
      <c r="L13" s="49"/>
      <c r="N13" s="83" t="s">
        <v>69</v>
      </c>
      <c r="O13" s="83">
        <v>7.2</v>
      </c>
      <c r="P13" s="50">
        <v>6</v>
      </c>
    </row>
    <row r="14" spans="1:20" ht="15" customHeight="1" thickTop="1">
      <c r="B14" s="64"/>
      <c r="C14" s="66"/>
      <c r="D14" s="79" t="s">
        <v>59</v>
      </c>
      <c r="E14" s="78" t="s">
        <v>60</v>
      </c>
      <c r="F14" s="49"/>
      <c r="G14" s="49"/>
      <c r="H14" s="49"/>
      <c r="I14" s="49"/>
      <c r="J14" s="49"/>
      <c r="K14" s="49"/>
      <c r="L14" s="49"/>
      <c r="N14" s="83" t="s">
        <v>70</v>
      </c>
      <c r="O14" s="83">
        <v>11</v>
      </c>
      <c r="P14" s="50">
        <v>9.1</v>
      </c>
    </row>
    <row r="15" spans="1:20" ht="15" customHeight="1">
      <c r="B15" s="90" t="s">
        <v>65</v>
      </c>
      <c r="C15" s="90"/>
      <c r="D15" s="77">
        <v>15</v>
      </c>
      <c r="E15" s="77">
        <v>15</v>
      </c>
      <c r="F15" s="49"/>
      <c r="G15" s="49"/>
      <c r="H15" s="49"/>
      <c r="I15" s="49"/>
      <c r="J15" s="49"/>
      <c r="K15" s="49"/>
      <c r="L15" s="49"/>
      <c r="N15" s="83" t="str">
        <f>'Daisy Chain Calculation Engine'!R30</f>
        <v>MR16-4W</v>
      </c>
      <c r="O15" s="83">
        <f>'Daisy Chain Calculation Engine'!S30</f>
        <v>4.3</v>
      </c>
    </row>
    <row r="16" spans="1:20" ht="15" customHeight="1">
      <c r="B16" s="84" t="s">
        <v>66</v>
      </c>
      <c r="C16" s="85"/>
      <c r="D16" s="59">
        <f>'Daisy Chain Calculation Engine'!I5</f>
        <v>0</v>
      </c>
      <c r="E16" s="59">
        <f>'Daisy Chain Calculation Engine'!I5</f>
        <v>0</v>
      </c>
      <c r="F16" s="49"/>
      <c r="G16" s="49"/>
      <c r="H16" s="49"/>
      <c r="I16" s="49"/>
      <c r="J16" s="49"/>
      <c r="K16" s="49"/>
      <c r="L16" s="49"/>
      <c r="N16" s="83" t="str">
        <f>'Daisy Chain Calculation Engine'!R31</f>
        <v>MR16-5W</v>
      </c>
      <c r="O16" s="83">
        <f>'Daisy Chain Calculation Engine'!S31</f>
        <v>5.4</v>
      </c>
    </row>
    <row r="17" spans="2:15" ht="15" customHeight="1">
      <c r="B17" s="53"/>
      <c r="C17" s="53"/>
      <c r="D17" s="52"/>
      <c r="E17" s="49"/>
      <c r="F17" s="33"/>
      <c r="G17" s="33"/>
      <c r="K17" s="33"/>
      <c r="L17" s="33"/>
      <c r="M17" s="35"/>
      <c r="N17" s="83" t="str">
        <f>'Daisy Chain Calculation Engine'!R32</f>
        <v>G4-1W</v>
      </c>
      <c r="O17" s="83">
        <f>'Daisy Chain Calculation Engine'!S32</f>
        <v>1.1000000000000001</v>
      </c>
    </row>
    <row r="18" spans="2:15" ht="43.5" customHeight="1">
      <c r="B18" s="53"/>
      <c r="C18" s="53"/>
      <c r="D18" s="52"/>
      <c r="E18" s="49"/>
      <c r="F18" s="96" t="s">
        <v>72</v>
      </c>
      <c r="G18" s="96"/>
      <c r="K18" s="82" t="s">
        <v>74</v>
      </c>
      <c r="L18" s="92" t="s">
        <v>75</v>
      </c>
      <c r="M18" s="35"/>
      <c r="N18" s="83" t="str">
        <f>'Daisy Chain Calculation Engine'!R33</f>
        <v>G4-2W</v>
      </c>
      <c r="O18" s="83">
        <f>'Daisy Chain Calculation Engine'!S33</f>
        <v>1.7</v>
      </c>
    </row>
    <row r="19" spans="2:15" ht="27" customHeight="1" thickBot="1">
      <c r="B19" s="99"/>
      <c r="C19" s="107"/>
      <c r="D19" s="108"/>
      <c r="E19" s="49"/>
      <c r="F19" s="81" t="s">
        <v>73</v>
      </c>
      <c r="G19" s="48" t="s">
        <v>62</v>
      </c>
      <c r="K19" s="80"/>
      <c r="L19" s="93"/>
      <c r="M19" s="35"/>
      <c r="N19" s="33"/>
      <c r="O19" s="33"/>
    </row>
    <row r="20" spans="2:15" ht="15" customHeight="1" thickTop="1" thickBot="1">
      <c r="B20" s="99"/>
      <c r="C20" s="107"/>
      <c r="D20" s="108"/>
      <c r="E20" s="49"/>
      <c r="F20" s="50"/>
      <c r="G20" s="50"/>
      <c r="K20" s="73"/>
      <c r="L20" s="74"/>
      <c r="M20" s="35"/>
      <c r="N20" s="33"/>
      <c r="O20" s="33"/>
    </row>
    <row r="21" spans="2:15" ht="13.5" thickBot="1">
      <c r="B21" s="107"/>
      <c r="C21" s="107"/>
      <c r="D21" s="108"/>
      <c r="J21" s="35" t="s">
        <v>8</v>
      </c>
      <c r="K21" s="72">
        <v>0</v>
      </c>
      <c r="L21" s="44">
        <f>'Daisy Chain Calculation Engine'!K5</f>
        <v>15</v>
      </c>
    </row>
    <row r="22" spans="2:15" ht="13.5" customHeight="1" thickBot="1">
      <c r="F22" s="57">
        <v>6.1</v>
      </c>
      <c r="G22" s="75">
        <v>4</v>
      </c>
      <c r="K22" s="37"/>
      <c r="L22" s="37"/>
    </row>
    <row r="23" spans="2:15" ht="13.5" customHeight="1" thickBot="1">
      <c r="J23" s="35" t="s">
        <v>9</v>
      </c>
      <c r="K23" s="58">
        <v>0</v>
      </c>
      <c r="L23" s="36">
        <f>'Daisy Chain Calculation Engine'!K6</f>
        <v>15</v>
      </c>
    </row>
    <row r="24" spans="2:15" ht="13.5" thickBot="1">
      <c r="F24" s="57">
        <v>3</v>
      </c>
      <c r="G24" s="75">
        <v>4</v>
      </c>
    </row>
    <row r="25" spans="2:15" ht="13.5" thickBot="1">
      <c r="J25" s="35" t="s">
        <v>10</v>
      </c>
      <c r="K25" s="58">
        <v>0</v>
      </c>
      <c r="L25" s="36">
        <f>'Daisy Chain Calculation Engine'!K7</f>
        <v>15</v>
      </c>
    </row>
    <row r="26" spans="2:15" ht="13.5" thickBot="1">
      <c r="F26" s="57">
        <v>3</v>
      </c>
      <c r="G26" s="75">
        <v>4</v>
      </c>
      <c r="K26" s="38"/>
      <c r="L26" s="39"/>
    </row>
    <row r="27" spans="2:15" ht="13.5" customHeight="1" thickBot="1">
      <c r="J27" s="35" t="s">
        <v>11</v>
      </c>
      <c r="K27" s="58">
        <v>0</v>
      </c>
      <c r="L27" s="36">
        <f>'Daisy Chain Calculation Engine'!K8</f>
        <v>15</v>
      </c>
    </row>
    <row r="28" spans="2:15" ht="13.5" customHeight="1" thickBot="1">
      <c r="F28" s="57">
        <v>4</v>
      </c>
      <c r="G28" s="75">
        <v>4</v>
      </c>
    </row>
    <row r="29" spans="2:15" ht="13.5" customHeight="1" thickBot="1">
      <c r="J29" s="35" t="s">
        <v>12</v>
      </c>
      <c r="K29" s="58">
        <v>0</v>
      </c>
      <c r="L29" s="36">
        <f>'Daisy Chain Calculation Engine'!K9</f>
        <v>15</v>
      </c>
      <c r="N29" s="33"/>
      <c r="O29" s="33"/>
    </row>
    <row r="30" spans="2:15" ht="13.5" customHeight="1" thickBot="1">
      <c r="F30" s="57">
        <v>4.5999999999999996</v>
      </c>
      <c r="G30" s="75">
        <v>4</v>
      </c>
      <c r="K30" s="38"/>
      <c r="L30" s="39"/>
    </row>
    <row r="31" spans="2:15" ht="13.5" customHeight="1" thickBot="1">
      <c r="J31" s="35" t="s">
        <v>13</v>
      </c>
      <c r="K31" s="58">
        <v>0</v>
      </c>
      <c r="L31" s="36">
        <f>'Daisy Chain Calculation Engine'!K10</f>
        <v>15</v>
      </c>
    </row>
    <row r="32" spans="2:15" ht="13.5" customHeight="1" thickBot="1">
      <c r="D32" s="109"/>
      <c r="E32" s="109"/>
      <c r="F32" s="57">
        <v>4.5999999999999996</v>
      </c>
      <c r="G32" s="75">
        <v>4</v>
      </c>
    </row>
    <row r="33" spans="4:21" ht="13.5" customHeight="1" thickBot="1">
      <c r="D33" s="109"/>
      <c r="E33" s="109"/>
      <c r="J33" s="35" t="s">
        <v>14</v>
      </c>
      <c r="K33" s="58">
        <v>0</v>
      </c>
      <c r="L33" s="36">
        <f>'Daisy Chain Calculation Engine'!K11</f>
        <v>15</v>
      </c>
    </row>
    <row r="34" spans="4:21" ht="13.5" customHeight="1" thickBot="1">
      <c r="F34" s="57">
        <v>4.5999999999999996</v>
      </c>
      <c r="G34" s="75">
        <v>4</v>
      </c>
      <c r="K34" s="38"/>
      <c r="L34" s="39"/>
    </row>
    <row r="35" spans="4:21" ht="13.5" customHeight="1" thickBot="1">
      <c r="J35" s="35" t="s">
        <v>15</v>
      </c>
      <c r="K35" s="58">
        <v>0</v>
      </c>
      <c r="L35" s="36">
        <f>'Daisy Chain Calculation Engine'!K12</f>
        <v>15</v>
      </c>
    </row>
    <row r="36" spans="4:21" ht="13.5" customHeight="1" thickBot="1">
      <c r="F36" s="57">
        <v>4.5999999999999996</v>
      </c>
      <c r="G36" s="75">
        <v>4</v>
      </c>
    </row>
    <row r="37" spans="4:21" ht="13.5" customHeight="1" thickBot="1">
      <c r="J37" s="35" t="s">
        <v>16</v>
      </c>
      <c r="K37" s="58">
        <v>0</v>
      </c>
      <c r="L37" s="36">
        <f>'Daisy Chain Calculation Engine'!K13</f>
        <v>15</v>
      </c>
    </row>
    <row r="38" spans="4:21" ht="13.5" customHeight="1" thickBot="1">
      <c r="F38" s="57">
        <v>3</v>
      </c>
      <c r="G38" s="75">
        <v>4</v>
      </c>
      <c r="K38" s="38"/>
      <c r="L38" s="39"/>
    </row>
    <row r="39" spans="4:21" ht="13.5" customHeight="1" thickBot="1">
      <c r="J39" s="35" t="s">
        <v>17</v>
      </c>
      <c r="K39" s="58">
        <v>0</v>
      </c>
      <c r="L39" s="36">
        <f>'Daisy Chain Calculation Engine'!K14</f>
        <v>15</v>
      </c>
    </row>
    <row r="40" spans="4:21" ht="13.5" customHeight="1" thickBot="1">
      <c r="F40" s="57">
        <v>3</v>
      </c>
      <c r="G40" s="75">
        <v>4</v>
      </c>
    </row>
    <row r="41" spans="4:21" ht="13.5" customHeight="1" thickBot="1">
      <c r="F41" s="38"/>
      <c r="G41" s="38"/>
      <c r="J41" s="35" t="s">
        <v>18</v>
      </c>
      <c r="K41" s="58">
        <v>0</v>
      </c>
      <c r="L41" s="36">
        <f>'Daisy Chain Calculation Engine'!K15</f>
        <v>15</v>
      </c>
    </row>
    <row r="42" spans="4:21" ht="13.5" customHeight="1" thickBot="1">
      <c r="F42" s="57">
        <v>4.5999999999999996</v>
      </c>
      <c r="G42" s="75">
        <v>4</v>
      </c>
      <c r="K42" s="38"/>
      <c r="L42" s="39"/>
    </row>
    <row r="43" spans="4:21" ht="13.5" customHeight="1" thickBot="1">
      <c r="J43" s="35" t="s">
        <v>19</v>
      </c>
      <c r="K43" s="58">
        <v>0</v>
      </c>
      <c r="L43" s="36">
        <f>'Daisy Chain Calculation Engine'!K16</f>
        <v>15</v>
      </c>
    </row>
    <row r="44" spans="4:21" ht="13.5" customHeight="1" thickBot="1">
      <c r="E44" s="34"/>
      <c r="F44" s="57">
        <v>4.5999999999999996</v>
      </c>
      <c r="G44" s="75">
        <v>4</v>
      </c>
      <c r="N44" s="98"/>
      <c r="O44" s="98"/>
    </row>
    <row r="45" spans="4:21" ht="13.5" customHeight="1" thickBot="1">
      <c r="E45" s="40"/>
      <c r="F45" s="38"/>
      <c r="G45" s="38"/>
      <c r="J45" s="35" t="s">
        <v>20</v>
      </c>
      <c r="K45" s="58">
        <v>0</v>
      </c>
      <c r="L45" s="36">
        <f>'Daisy Chain Calculation Engine'!K17</f>
        <v>15</v>
      </c>
    </row>
    <row r="46" spans="4:21" ht="13.5" customHeight="1" thickBot="1">
      <c r="F46" s="57">
        <v>4.5999999999999996</v>
      </c>
      <c r="G46" s="75">
        <v>4</v>
      </c>
      <c r="K46" s="38"/>
      <c r="L46" s="39"/>
      <c r="S46" s="98"/>
      <c r="T46" s="98"/>
      <c r="U46" s="98"/>
    </row>
    <row r="47" spans="4:21" ht="13.5" customHeight="1" thickBot="1">
      <c r="J47" s="35" t="s">
        <v>21</v>
      </c>
      <c r="K47" s="58">
        <v>0</v>
      </c>
      <c r="L47" s="36">
        <f>'Daisy Chain Calculation Engine'!K18</f>
        <v>15</v>
      </c>
      <c r="S47" s="35"/>
      <c r="T47" s="35"/>
      <c r="U47" s="35"/>
    </row>
    <row r="48" spans="4:21" ht="13.5" customHeight="1" thickBot="1">
      <c r="F48" s="57">
        <v>4.5999999999999996</v>
      </c>
      <c r="G48" s="75">
        <v>4</v>
      </c>
    </row>
    <row r="49" spans="2:21" ht="13.5" customHeight="1" thickBot="1">
      <c r="F49" s="38"/>
      <c r="G49" s="38"/>
      <c r="J49" s="35" t="s">
        <v>22</v>
      </c>
      <c r="K49" s="58">
        <v>0</v>
      </c>
      <c r="L49" s="43">
        <f>'Daisy Chain Calculation Engine'!K19</f>
        <v>15</v>
      </c>
      <c r="R49" s="35"/>
      <c r="S49" s="40"/>
      <c r="T49" s="41"/>
      <c r="U49" s="42"/>
    </row>
    <row r="50" spans="2:21" ht="13.5" customHeight="1" thickBot="1">
      <c r="F50" s="57">
        <v>4.5999999999999996</v>
      </c>
      <c r="G50" s="75">
        <v>4</v>
      </c>
      <c r="K50" s="38"/>
      <c r="L50" s="39"/>
    </row>
    <row r="51" spans="2:21" ht="13.5" customHeight="1" thickBot="1">
      <c r="J51" s="35" t="s">
        <v>23</v>
      </c>
      <c r="K51" s="58">
        <v>0</v>
      </c>
      <c r="L51" s="44">
        <f>'Daisy Chain Calculation Engine'!K20</f>
        <v>15</v>
      </c>
    </row>
    <row r="52" spans="2:21" ht="13.5" customHeight="1" thickBot="1">
      <c r="F52" s="57">
        <v>4.5999999999999996</v>
      </c>
      <c r="G52" s="75">
        <v>4</v>
      </c>
    </row>
    <row r="53" spans="2:21" ht="13.5" thickBot="1">
      <c r="J53" s="35" t="s">
        <v>24</v>
      </c>
      <c r="K53" s="58">
        <v>0</v>
      </c>
      <c r="L53" s="36">
        <f>'Daisy Chain Calculation Engine'!K21</f>
        <v>15</v>
      </c>
    </row>
    <row r="54" spans="2:21" ht="13.5" thickBot="1">
      <c r="F54" s="57">
        <v>4.5999999999999996</v>
      </c>
      <c r="G54" s="75">
        <v>4</v>
      </c>
    </row>
    <row r="55" spans="2:21" ht="13.5" thickBot="1">
      <c r="J55" s="35" t="s">
        <v>25</v>
      </c>
      <c r="K55" s="58">
        <v>0</v>
      </c>
      <c r="L55" s="36">
        <f>'Daisy Chain Calculation Engine'!K22</f>
        <v>15</v>
      </c>
    </row>
    <row r="56" spans="2:21" ht="13.5" thickBot="1">
      <c r="F56" s="57">
        <v>4.5999999999999996</v>
      </c>
      <c r="G56" s="75">
        <v>4</v>
      </c>
    </row>
    <row r="57" spans="2:21" ht="13.5" thickBot="1">
      <c r="B57" s="96"/>
      <c r="C57" s="35"/>
      <c r="D57" s="45"/>
      <c r="J57" s="35" t="s">
        <v>26</v>
      </c>
      <c r="K57" s="58">
        <v>0</v>
      </c>
      <c r="L57" s="36">
        <f>'Daisy Chain Calculation Engine'!K23</f>
        <v>15</v>
      </c>
    </row>
    <row r="58" spans="2:21" ht="13.5" thickBot="1">
      <c r="B58" s="96"/>
      <c r="C58" s="35"/>
      <c r="D58" s="45"/>
      <c r="F58" s="57">
        <v>4.5999999999999996</v>
      </c>
      <c r="G58" s="75">
        <v>4</v>
      </c>
      <c r="L58" s="37"/>
    </row>
    <row r="59" spans="2:21" ht="13.5" thickBot="1">
      <c r="C59" s="35"/>
      <c r="D59" s="45"/>
      <c r="J59" s="35" t="s">
        <v>31</v>
      </c>
      <c r="K59" s="58">
        <v>0</v>
      </c>
      <c r="L59" s="36">
        <f>'Daisy Chain Calculation Engine'!K24</f>
        <v>15</v>
      </c>
    </row>
    <row r="60" spans="2:21" ht="13.5" thickBot="1">
      <c r="C60" s="35"/>
      <c r="D60" s="45"/>
      <c r="F60" s="57">
        <v>4.5999999999999996</v>
      </c>
      <c r="G60" s="75">
        <v>4</v>
      </c>
    </row>
    <row r="61" spans="2:21" ht="13.5" thickBot="1">
      <c r="J61" s="35" t="s">
        <v>32</v>
      </c>
      <c r="K61" s="58">
        <v>0</v>
      </c>
      <c r="L61" s="36">
        <f>'Daisy Chain Calculation Engine'!K25</f>
        <v>15</v>
      </c>
    </row>
    <row r="62" spans="2:21" ht="13.5" thickBot="1">
      <c r="C62" s="35"/>
      <c r="D62" s="45"/>
      <c r="F62" s="57">
        <v>4.5999999999999996</v>
      </c>
      <c r="G62" s="75">
        <v>4</v>
      </c>
      <c r="K62" s="38"/>
      <c r="L62" s="39"/>
    </row>
    <row r="63" spans="2:21" ht="13.5" thickBot="1">
      <c r="J63" s="35" t="s">
        <v>33</v>
      </c>
      <c r="K63" s="58">
        <v>0</v>
      </c>
      <c r="L63" s="36">
        <f>'Daisy Chain Calculation Engine'!K26</f>
        <v>15</v>
      </c>
    </row>
    <row r="64" spans="2:21" ht="13.5" customHeight="1" thickBot="1">
      <c r="B64" s="37"/>
      <c r="C64" s="97"/>
      <c r="F64" s="57">
        <v>4.5999999999999996</v>
      </c>
      <c r="G64" s="75">
        <v>4</v>
      </c>
    </row>
    <row r="65" spans="2:15" ht="13.5" customHeight="1" thickBot="1">
      <c r="C65" s="97"/>
      <c r="J65" s="35" t="s">
        <v>34</v>
      </c>
      <c r="K65" s="58">
        <v>0</v>
      </c>
      <c r="L65" s="36">
        <f>'Daisy Chain Calculation Engine'!K27</f>
        <v>15</v>
      </c>
    </row>
    <row r="66" spans="2:15" ht="13.5" thickBot="1">
      <c r="B66" s="34"/>
      <c r="F66" s="57">
        <v>4.5999999999999996</v>
      </c>
      <c r="G66" s="75">
        <v>4</v>
      </c>
      <c r="K66" s="38"/>
      <c r="L66" s="39"/>
    </row>
    <row r="67" spans="2:15" ht="13.5" thickBot="1">
      <c r="B67" s="34"/>
      <c r="J67" s="35" t="s">
        <v>35</v>
      </c>
      <c r="K67" s="58">
        <v>0</v>
      </c>
      <c r="L67" s="36">
        <f>'Daisy Chain Calculation Engine'!K28</f>
        <v>15</v>
      </c>
    </row>
    <row r="68" spans="2:15" ht="13.5" thickBot="1">
      <c r="F68" s="57">
        <v>4.5999999999999996</v>
      </c>
      <c r="G68" s="75">
        <v>4</v>
      </c>
    </row>
    <row r="69" spans="2:15" ht="13.5" thickBot="1">
      <c r="B69" s="46"/>
      <c r="J69" s="35" t="s">
        <v>36</v>
      </c>
      <c r="K69" s="58">
        <v>0</v>
      </c>
      <c r="L69" s="36">
        <f>'Daisy Chain Calculation Engine'!K29</f>
        <v>15</v>
      </c>
    </row>
    <row r="70" spans="2:15" ht="13.5" thickBot="1">
      <c r="B70" s="46"/>
      <c r="F70" s="57">
        <v>4.5999999999999996</v>
      </c>
      <c r="G70" s="75">
        <v>4</v>
      </c>
      <c r="K70" s="38"/>
      <c r="L70" s="39"/>
    </row>
    <row r="71" spans="2:15" ht="13.5" thickBot="1">
      <c r="B71" s="47"/>
      <c r="J71" s="35" t="s">
        <v>37</v>
      </c>
      <c r="K71" s="58">
        <v>0</v>
      </c>
      <c r="L71" s="36">
        <f>'Daisy Chain Calculation Engine'!K30</f>
        <v>15</v>
      </c>
    </row>
    <row r="72" spans="2:15" ht="13.5" thickBot="1">
      <c r="F72" s="57">
        <v>4.5999999999999996</v>
      </c>
      <c r="G72" s="75">
        <v>4</v>
      </c>
    </row>
    <row r="73" spans="2:15" ht="13.5" thickBot="1">
      <c r="C73" s="34"/>
      <c r="D73" s="34"/>
      <c r="E73" s="34"/>
      <c r="J73" s="35" t="s">
        <v>38</v>
      </c>
      <c r="K73" s="58">
        <v>0</v>
      </c>
      <c r="L73" s="36">
        <f>'Daisy Chain Calculation Engine'!K31</f>
        <v>15</v>
      </c>
    </row>
    <row r="74" spans="2:15" ht="13.5" thickBot="1">
      <c r="C74" s="34"/>
      <c r="D74" s="34"/>
      <c r="E74" s="34"/>
      <c r="F74" s="57">
        <v>4.5999999999999996</v>
      </c>
      <c r="G74" s="75">
        <v>4</v>
      </c>
      <c r="K74" s="38"/>
      <c r="L74" s="39"/>
    </row>
    <row r="75" spans="2:15" ht="13.5" thickBot="1">
      <c r="J75" s="35" t="s">
        <v>39</v>
      </c>
      <c r="K75" s="58">
        <v>0</v>
      </c>
      <c r="L75" s="36">
        <f>'Daisy Chain Calculation Engine'!K32</f>
        <v>15</v>
      </c>
    </row>
    <row r="76" spans="2:15" ht="13.5" thickBot="1">
      <c r="C76" s="46"/>
      <c r="D76" s="46"/>
      <c r="E76" s="46"/>
      <c r="F76" s="57">
        <v>4.5999999999999996</v>
      </c>
      <c r="G76" s="75">
        <v>4</v>
      </c>
    </row>
    <row r="77" spans="2:15" ht="13.5" thickBot="1">
      <c r="C77" s="46"/>
      <c r="D77" s="46"/>
      <c r="E77" s="46"/>
      <c r="F77" s="38"/>
      <c r="G77" s="38"/>
      <c r="J77" s="35" t="s">
        <v>40</v>
      </c>
      <c r="K77" s="58">
        <v>0</v>
      </c>
      <c r="L77" s="36">
        <f>'Daisy Chain Calculation Engine'!K33</f>
        <v>15</v>
      </c>
    </row>
    <row r="78" spans="2:15" ht="13.5" thickBot="1">
      <c r="C78" s="47"/>
      <c r="D78" s="47"/>
      <c r="E78" s="47"/>
      <c r="F78" s="57">
        <v>4.5999999999999996</v>
      </c>
      <c r="G78" s="75">
        <v>4</v>
      </c>
      <c r="K78" s="38"/>
      <c r="L78" s="39"/>
    </row>
    <row r="79" spans="2:15" ht="13.5" thickBot="1">
      <c r="J79" s="35" t="s">
        <v>41</v>
      </c>
      <c r="K79" s="58">
        <v>0</v>
      </c>
      <c r="L79" s="36">
        <f>'Daisy Chain Calculation Engine'!K34</f>
        <v>15</v>
      </c>
      <c r="N79" s="40"/>
      <c r="O79" s="40"/>
    </row>
    <row r="80" spans="2:15" ht="13.5" thickBot="1">
      <c r="F80" s="57">
        <v>6.1</v>
      </c>
      <c r="G80" s="75">
        <v>4</v>
      </c>
    </row>
    <row r="81" spans="6:21" ht="13.5" thickBot="1">
      <c r="F81" s="38"/>
      <c r="G81" s="38"/>
      <c r="J81" s="35" t="s">
        <v>42</v>
      </c>
      <c r="K81" s="58">
        <v>0</v>
      </c>
      <c r="L81" s="36">
        <f>'Daisy Chain Calculation Engine'!K35</f>
        <v>15</v>
      </c>
      <c r="N81" s="40"/>
      <c r="O81" s="40"/>
    </row>
    <row r="82" spans="6:21" ht="13.5" thickBot="1">
      <c r="F82" s="57">
        <v>6.1</v>
      </c>
      <c r="G82" s="75">
        <v>4</v>
      </c>
      <c r="K82" s="38"/>
      <c r="L82" s="39"/>
      <c r="R82" s="35"/>
      <c r="S82" s="35"/>
      <c r="T82" s="35"/>
      <c r="U82" s="42"/>
    </row>
    <row r="83" spans="6:21" ht="13.5" thickBot="1">
      <c r="J83" s="35" t="s">
        <v>43</v>
      </c>
      <c r="K83" s="58">
        <v>0</v>
      </c>
      <c r="L83" s="36">
        <f>'Daisy Chain Calculation Engine'!K36</f>
        <v>15</v>
      </c>
      <c r="R83" s="35"/>
      <c r="S83" s="40"/>
      <c r="T83" s="41"/>
      <c r="U83" s="42"/>
    </row>
    <row r="84" spans="6:21" ht="13.5" thickBot="1">
      <c r="F84" s="57">
        <v>6.1</v>
      </c>
      <c r="G84" s="75">
        <v>4</v>
      </c>
      <c r="R84" s="35"/>
      <c r="S84" s="35"/>
      <c r="T84" s="35"/>
      <c r="U84" s="42"/>
    </row>
    <row r="85" spans="6:21" ht="13.5" thickBot="1">
      <c r="F85" s="38"/>
      <c r="G85" s="38"/>
      <c r="J85" s="35" t="s">
        <v>44</v>
      </c>
      <c r="K85" s="58">
        <v>0</v>
      </c>
      <c r="L85" s="43">
        <f>'Daisy Chain Calculation Engine'!K37</f>
        <v>15</v>
      </c>
      <c r="R85" s="35"/>
      <c r="S85" s="40"/>
      <c r="T85" s="41"/>
      <c r="U85" s="42"/>
    </row>
    <row r="86" spans="6:21" ht="13.5" thickBot="1">
      <c r="F86" s="57">
        <v>6.1</v>
      </c>
      <c r="G86" s="75">
        <v>4</v>
      </c>
      <c r="K86" s="38"/>
      <c r="L86" s="39"/>
    </row>
    <row r="87" spans="6:21" ht="13.5" thickBot="1">
      <c r="J87" s="35" t="s">
        <v>45</v>
      </c>
      <c r="K87" s="58">
        <v>0</v>
      </c>
      <c r="L87" s="44">
        <f>'Daisy Chain Calculation Engine'!K38</f>
        <v>15</v>
      </c>
    </row>
    <row r="88" spans="6:21" ht="13.5" thickBot="1">
      <c r="F88" s="57">
        <v>6.1</v>
      </c>
      <c r="G88" s="75">
        <v>4</v>
      </c>
    </row>
    <row r="89" spans="6:21" ht="13.5" thickBot="1">
      <c r="J89" s="35" t="s">
        <v>46</v>
      </c>
      <c r="K89" s="58">
        <v>0</v>
      </c>
      <c r="L89" s="36">
        <f>'Daisy Chain Calculation Engine'!K39</f>
        <v>15</v>
      </c>
    </row>
  </sheetData>
  <sheetProtection sheet="1" objects="1" scenarios="1" formatCells="0" formatColumns="0" deleteColumns="0" deleteRows="0" selectLockedCells="1"/>
  <protectedRanges>
    <protectedRange password="CDC4" sqref="E45 K26 K30 K34 K38 K42 K46 K50 B8:D8 K62 K66 K70 K74 K78 K82 K86 N79:O79 N81:O81 F24:G24 F22:G22 F26:G26 F28:G28 F88:G88 F84:G86 F80:G82 F76:G78 F74:G74 F72:G72 F70:G70 F68:G68 F66:G66 F64:G64 F62:G62 F60:G60 F58:G58 F56:G56 F54:G54 F52:G52 F48:G50 F44:G46 F40:G42 F38:G38 F36:G36 F34:G34 F32:G32 F30:G30" name="Range1"/>
    <protectedRange password="CDC4" sqref="D15:E15" name="Range1_2"/>
  </protectedRanges>
  <mergeCells count="22">
    <mergeCell ref="R6:T6"/>
    <mergeCell ref="L18:L19"/>
    <mergeCell ref="A1:T4"/>
    <mergeCell ref="B57:B58"/>
    <mergeCell ref="C64:C65"/>
    <mergeCell ref="F18:G18"/>
    <mergeCell ref="S46:U46"/>
    <mergeCell ref="P7:P8"/>
    <mergeCell ref="N44:O44"/>
    <mergeCell ref="O7:O8"/>
    <mergeCell ref="N7:N8"/>
    <mergeCell ref="B13:E13"/>
    <mergeCell ref="G8:J11"/>
    <mergeCell ref="B19:C21"/>
    <mergeCell ref="D19:D21"/>
    <mergeCell ref="D32:E33"/>
    <mergeCell ref="B16:C16"/>
    <mergeCell ref="N6:P6"/>
    <mergeCell ref="B6:D6"/>
    <mergeCell ref="B7:C7"/>
    <mergeCell ref="B8:C8"/>
    <mergeCell ref="B15:C15"/>
  </mergeCells>
  <phoneticPr fontId="1" type="noConversion"/>
  <conditionalFormatting sqref="L21:L89">
    <cfRule type="cellIs" dxfId="3" priority="4" operator="lessThan">
      <formula>11</formula>
    </cfRule>
  </conditionalFormatting>
  <conditionalFormatting sqref="D16:E16">
    <cfRule type="cellIs" dxfId="2" priority="3" operator="greaterThan">
      <formula>280</formula>
    </cfRule>
  </conditionalFormatting>
  <conditionalFormatting sqref="D16">
    <cfRule type="cellIs" dxfId="1" priority="2" operator="greaterThan">
      <formula>130</formula>
    </cfRule>
  </conditionalFormatting>
  <conditionalFormatting sqref="E16">
    <cfRule type="cellIs" dxfId="0" priority="1" operator="greaterThan">
      <formula>280</formula>
    </cfRule>
  </conditionalFormatting>
  <dataValidations count="2">
    <dataValidation type="list" allowBlank="1" showInputMessage="1" showErrorMessage="1" sqref="G45 G85 G77 G41 G49 G81 O81 O79">
      <formula1>#REF!</formula1>
    </dataValidation>
    <dataValidation type="list" allowBlank="1" showInputMessage="1" showErrorMessage="1" sqref="S49 S83 S85">
      <formula1>$O$9:$O$12</formula1>
    </dataValidation>
  </dataValidations>
  <pageMargins left="0.75" right="0.75" top="1" bottom="1" header="0.5" footer="0.5"/>
  <pageSetup orientation="portrait" verticalDpi="36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'Daisy Chain Calculation Engine'!$O$23:$O$28</xm:f>
          </x14:formula1>
          <xm:sqref>D8 G24 G22 G26 G28 G30 G32 G34 G36 G38 G40 G42 G44 G46 G48 G50 G52 G54 G56 G58 G60 G62 G64 G66 G68 G70 G72 G74 G76 G78 G80 G82 G84 G86 G88</xm:sqref>
        </x14:dataValidation>
        <x14:dataValidation type="list" allowBlank="1" showInputMessage="1" showErrorMessage="1">
          <x14:formula1>
            <xm:f>'Daisy Chain Calculation Engine'!$R$24:$R$34</xm:f>
          </x14:formula1>
          <xm:sqref>K21 K23 K25 K27 K29 K31 K33 K35 K37 K39 K41 K43 K45 K47 K49 K51 K53 K55 K57 K59 K61 K63 K65 K67 K69 K71 K73 K75 K77 K79 K81 K83 K85 K87 K89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1"/>
  <sheetViews>
    <sheetView zoomScale="90" zoomScaleNormal="90" workbookViewId="0">
      <selection activeCell="K5" sqref="K5"/>
    </sheetView>
  </sheetViews>
  <sheetFormatPr defaultColWidth="9.140625" defaultRowHeight="15.75"/>
  <cols>
    <col min="1" max="1" width="9.140625" style="2"/>
    <col min="2" max="3" width="9.140625" style="1"/>
    <col min="4" max="4" width="10.85546875" style="1" customWidth="1"/>
    <col min="5" max="5" width="9.85546875" style="1" customWidth="1"/>
    <col min="6" max="8" width="9.140625" style="1"/>
    <col min="9" max="9" width="12.85546875" style="1" customWidth="1"/>
    <col min="10" max="10" width="9.140625" style="1"/>
    <col min="11" max="12" width="11" style="1" customWidth="1"/>
    <col min="13" max="13" width="9.5703125" style="1" customWidth="1"/>
    <col min="14" max="14" width="11.140625" style="2" bestFit="1" customWidth="1"/>
    <col min="15" max="17" width="9.140625" style="2"/>
    <col min="18" max="18" width="13.140625" style="2" bestFit="1" customWidth="1"/>
    <col min="19" max="19" width="9.140625" style="2"/>
    <col min="20" max="20" width="11" style="1" bestFit="1" customWidth="1"/>
    <col min="21" max="21" width="16" style="2" bestFit="1" customWidth="1"/>
    <col min="22" max="24" width="9.140625" style="2"/>
    <col min="25" max="25" width="11.42578125" style="2" customWidth="1"/>
    <col min="26" max="16384" width="9.140625" style="2"/>
  </cols>
  <sheetData>
    <row r="1" spans="2:25" ht="16.5" thickBot="1"/>
    <row r="2" spans="2:25" ht="16.5" thickBot="1">
      <c r="B2" s="110" t="s">
        <v>27</v>
      </c>
      <c r="C2" s="111"/>
      <c r="D2" s="112"/>
      <c r="R2" s="117"/>
      <c r="S2" s="117"/>
      <c r="T2" s="117"/>
      <c r="U2" s="1"/>
      <c r="V2" s="1"/>
      <c r="W2" s="1"/>
      <c r="X2" s="1"/>
      <c r="Y2" s="1"/>
    </row>
    <row r="3" spans="2:25" ht="17.25" customHeight="1" thickBot="1">
      <c r="B3" s="15"/>
      <c r="C3" s="15"/>
      <c r="D3" s="15"/>
      <c r="E3" s="113" t="s">
        <v>1</v>
      </c>
      <c r="F3" s="15"/>
      <c r="G3" s="15"/>
      <c r="H3" s="15"/>
      <c r="I3" s="23" t="s">
        <v>52</v>
      </c>
      <c r="J3" s="113" t="s">
        <v>6</v>
      </c>
      <c r="K3" s="113" t="s">
        <v>7</v>
      </c>
      <c r="L3" s="26"/>
      <c r="M3" s="115" t="s">
        <v>51</v>
      </c>
      <c r="R3" s="20"/>
      <c r="S3" s="20"/>
      <c r="T3" s="20"/>
      <c r="U3" s="114"/>
      <c r="V3" s="20"/>
      <c r="W3" s="114"/>
      <c r="X3" s="114"/>
      <c r="Y3" s="114"/>
    </row>
    <row r="4" spans="2:25" ht="16.5" thickBot="1">
      <c r="B4" s="15" t="s">
        <v>2</v>
      </c>
      <c r="C4" s="15" t="s">
        <v>3</v>
      </c>
      <c r="D4" s="15" t="s">
        <v>28</v>
      </c>
      <c r="E4" s="113"/>
      <c r="F4" s="15" t="s">
        <v>5</v>
      </c>
      <c r="G4" s="15" t="s">
        <v>47</v>
      </c>
      <c r="H4" s="15" t="s">
        <v>30</v>
      </c>
      <c r="I4" s="24" t="s">
        <v>49</v>
      </c>
      <c r="J4" s="113"/>
      <c r="K4" s="113"/>
      <c r="L4" s="32" t="s">
        <v>50</v>
      </c>
      <c r="M4" s="116"/>
      <c r="R4" s="20"/>
      <c r="S4" s="20"/>
      <c r="T4" s="20"/>
      <c r="U4" s="114"/>
      <c r="V4" s="20"/>
      <c r="W4" s="114"/>
      <c r="X4" s="114"/>
      <c r="Y4" s="114"/>
    </row>
    <row r="5" spans="2:25" ht="16.5" thickBot="1">
      <c r="B5" s="10" t="s">
        <v>4</v>
      </c>
      <c r="C5" s="11" t="s">
        <v>8</v>
      </c>
      <c r="D5" s="11">
        <f>'Цепь подключения'!D8</f>
        <v>4</v>
      </c>
      <c r="E5" s="11">
        <f>VLOOKUP(D5,O23:P28,2,FALSE)</f>
        <v>7500</v>
      </c>
      <c r="F5" s="11">
        <f>'Цепь подключения'!B8</f>
        <v>30.48</v>
      </c>
      <c r="G5" s="11">
        <f>'Цепь подключения'!K21</f>
        <v>0</v>
      </c>
      <c r="H5" s="11">
        <f>VLOOKUP(G5,R24:S34,2,FALSE)</f>
        <v>0</v>
      </c>
      <c r="I5" s="11">
        <f>I6+H5</f>
        <v>0</v>
      </c>
      <c r="J5" s="12">
        <f>I5*F5/E5</f>
        <v>0</v>
      </c>
      <c r="K5" s="13">
        <f>'Цепь подключения'!D15-J5</f>
        <v>15</v>
      </c>
      <c r="L5" s="30">
        <f>VLOOKUP(G5,R16:S22,2,FALSE)</f>
        <v>0</v>
      </c>
      <c r="M5" s="31">
        <f>M6+L5</f>
        <v>0</v>
      </c>
      <c r="R5" s="1"/>
      <c r="S5" s="1"/>
      <c r="U5" s="1"/>
      <c r="V5" s="1"/>
      <c r="W5" s="1"/>
      <c r="X5" s="21"/>
      <c r="Y5" s="21"/>
    </row>
    <row r="6" spans="2:25" ht="16.5" thickBot="1">
      <c r="B6" s="14" t="s">
        <v>8</v>
      </c>
      <c r="C6" s="3" t="s">
        <v>9</v>
      </c>
      <c r="D6" s="3">
        <f>'Цепь подключения'!G22</f>
        <v>4</v>
      </c>
      <c r="E6" s="3">
        <f>VLOOKUP(D6,O23:P28,2,FALSE)</f>
        <v>7500</v>
      </c>
      <c r="F6" s="3">
        <f>'Цепь подключения'!F22</f>
        <v>6.1</v>
      </c>
      <c r="G6" s="3">
        <f>'Цепь подключения'!K23</f>
        <v>0</v>
      </c>
      <c r="H6" s="11">
        <f>VLOOKUP(G6,R24:S34,2,FALSE)</f>
        <v>0</v>
      </c>
      <c r="I6" s="11">
        <f t="shared" ref="I6:I37" si="0">I7+H6</f>
        <v>0</v>
      </c>
      <c r="J6" s="12">
        <f t="shared" ref="J6:J39" si="1">I6*F6*2/E6</f>
        <v>0</v>
      </c>
      <c r="K6" s="5">
        <f>K5-J6</f>
        <v>15</v>
      </c>
      <c r="L6" s="30">
        <f>VLOOKUP(G6,R16:S22,2,FALSE)</f>
        <v>0</v>
      </c>
      <c r="M6" s="5">
        <f>M7+L6</f>
        <v>0</v>
      </c>
      <c r="R6" s="1"/>
      <c r="S6" s="1"/>
      <c r="U6" s="1"/>
      <c r="V6" s="1"/>
      <c r="W6" s="1"/>
      <c r="X6" s="21"/>
      <c r="Y6" s="21"/>
    </row>
    <row r="7" spans="2:25" ht="16.5" thickBot="1">
      <c r="B7" s="14" t="s">
        <v>9</v>
      </c>
      <c r="C7" s="3" t="s">
        <v>10</v>
      </c>
      <c r="D7" s="16">
        <f>'Цепь подключения'!G24</f>
        <v>4</v>
      </c>
      <c r="E7" s="3">
        <f>VLOOKUP(D7,O23:P28,2,FALSE)</f>
        <v>7500</v>
      </c>
      <c r="F7" s="3">
        <f>'Цепь подключения'!F24</f>
        <v>3</v>
      </c>
      <c r="G7" s="3">
        <f>'Цепь подключения'!K25</f>
        <v>0</v>
      </c>
      <c r="H7" s="11">
        <f>VLOOKUP(G7,R24:S34,2,FALSE)</f>
        <v>0</v>
      </c>
      <c r="I7" s="11">
        <f t="shared" si="0"/>
        <v>0</v>
      </c>
      <c r="J7" s="12">
        <f t="shared" si="1"/>
        <v>0</v>
      </c>
      <c r="K7" s="5">
        <f>K6-J7</f>
        <v>15</v>
      </c>
      <c r="L7" s="30">
        <f>VLOOKUP(G7,R16:S22,2,FALSE)</f>
        <v>0</v>
      </c>
      <c r="M7" s="5">
        <f t="shared" ref="M7:M36" si="2">M8+L7</f>
        <v>0</v>
      </c>
      <c r="R7" s="1"/>
      <c r="S7" s="1"/>
      <c r="U7" s="1"/>
      <c r="V7" s="1"/>
      <c r="W7" s="1"/>
      <c r="X7" s="21"/>
      <c r="Y7" s="21"/>
    </row>
    <row r="8" spans="2:25" ht="16.5" thickBot="1">
      <c r="B8" s="14" t="s">
        <v>10</v>
      </c>
      <c r="C8" s="14" t="s">
        <v>11</v>
      </c>
      <c r="D8" s="3">
        <f>'Цепь подключения'!G26</f>
        <v>4</v>
      </c>
      <c r="E8" s="3">
        <f>VLOOKUP(D8,O23:P28,2,FALSE)</f>
        <v>7500</v>
      </c>
      <c r="F8" s="3">
        <f>'Цепь подключения'!F26</f>
        <v>3</v>
      </c>
      <c r="G8" s="3">
        <f>'Цепь подключения'!K27</f>
        <v>0</v>
      </c>
      <c r="H8" s="11">
        <f>VLOOKUP(G8,R24:S34,2,FALSE)</f>
        <v>0</v>
      </c>
      <c r="I8" s="11">
        <f>I9+H8</f>
        <v>0</v>
      </c>
      <c r="J8" s="12">
        <f t="shared" si="1"/>
        <v>0</v>
      </c>
      <c r="K8" s="5">
        <f>K7-J8</f>
        <v>15</v>
      </c>
      <c r="L8" s="30">
        <f>VLOOKUP(G8,R16:S22,2,FALSE)</f>
        <v>0</v>
      </c>
      <c r="M8" s="5">
        <f t="shared" si="2"/>
        <v>0</v>
      </c>
      <c r="R8" s="1"/>
      <c r="S8" s="1"/>
      <c r="U8" s="1"/>
      <c r="V8" s="1"/>
      <c r="W8" s="1"/>
      <c r="X8" s="21"/>
      <c r="Y8" s="21"/>
    </row>
    <row r="9" spans="2:25" ht="16.5" thickBot="1">
      <c r="B9" s="14" t="s">
        <v>11</v>
      </c>
      <c r="C9" s="14" t="s">
        <v>12</v>
      </c>
      <c r="D9" s="3">
        <f>'Цепь подключения'!G28</f>
        <v>4</v>
      </c>
      <c r="E9" s="3">
        <f>VLOOKUP(D9,O23:P28,2,FALSE)</f>
        <v>7500</v>
      </c>
      <c r="F9" s="3">
        <f>'Цепь подключения'!F28</f>
        <v>4</v>
      </c>
      <c r="G9" s="3">
        <f>'Цепь подключения'!K29</f>
        <v>0</v>
      </c>
      <c r="H9" s="11">
        <f>VLOOKUP(G9,R24:S34,2,FALSE)</f>
        <v>0</v>
      </c>
      <c r="I9" s="11">
        <f t="shared" si="0"/>
        <v>0</v>
      </c>
      <c r="J9" s="12">
        <f t="shared" si="1"/>
        <v>0</v>
      </c>
      <c r="K9" s="5">
        <f t="shared" ref="K9:K14" si="3">K8-J9</f>
        <v>15</v>
      </c>
      <c r="L9" s="30">
        <f>VLOOKUP(G9,R16:S22,2,FALSE)</f>
        <v>0</v>
      </c>
      <c r="M9" s="5">
        <f t="shared" si="2"/>
        <v>0</v>
      </c>
      <c r="R9" s="1"/>
      <c r="S9" s="1"/>
      <c r="U9" s="1"/>
      <c r="V9" s="1"/>
      <c r="W9" s="1"/>
      <c r="X9" s="21"/>
      <c r="Y9" s="21"/>
    </row>
    <row r="10" spans="2:25" ht="16.5" thickBot="1">
      <c r="B10" s="14" t="s">
        <v>12</v>
      </c>
      <c r="C10" s="14" t="s">
        <v>13</v>
      </c>
      <c r="D10" s="3">
        <f>'Цепь подключения'!G30</f>
        <v>4</v>
      </c>
      <c r="E10" s="3">
        <f>VLOOKUP(D10,O23:P28,2,FALSE)</f>
        <v>7500</v>
      </c>
      <c r="F10" s="3">
        <f>'Цепь подключения'!F30</f>
        <v>4.5999999999999996</v>
      </c>
      <c r="G10" s="3">
        <f>'Цепь подключения'!K31</f>
        <v>0</v>
      </c>
      <c r="H10" s="11">
        <f>VLOOKUP(G10,R24:S34,2,FALSE)</f>
        <v>0</v>
      </c>
      <c r="I10" s="11">
        <f t="shared" si="0"/>
        <v>0</v>
      </c>
      <c r="J10" s="12">
        <f t="shared" si="1"/>
        <v>0</v>
      </c>
      <c r="K10" s="5">
        <f t="shared" si="3"/>
        <v>15</v>
      </c>
      <c r="L10" s="30">
        <f>VLOOKUP(G10,R16:S22,2,FALSE)</f>
        <v>0</v>
      </c>
      <c r="M10" s="5">
        <f t="shared" si="2"/>
        <v>0</v>
      </c>
      <c r="R10" s="1"/>
      <c r="S10" s="1"/>
      <c r="U10" s="1"/>
      <c r="V10" s="1"/>
      <c r="W10" s="1"/>
      <c r="X10" s="21"/>
      <c r="Y10" s="21"/>
    </row>
    <row r="11" spans="2:25" ht="16.5" thickBot="1">
      <c r="B11" s="14" t="s">
        <v>13</v>
      </c>
      <c r="C11" s="14" t="s">
        <v>14</v>
      </c>
      <c r="D11" s="3">
        <f>'Цепь подключения'!G32</f>
        <v>4</v>
      </c>
      <c r="E11" s="3">
        <f>VLOOKUP(D11,O23:P28,2,FALSE)</f>
        <v>7500</v>
      </c>
      <c r="F11" s="3">
        <f>'Цепь подключения'!F32</f>
        <v>4.5999999999999996</v>
      </c>
      <c r="G11" s="3">
        <f>'Цепь подключения'!K33</f>
        <v>0</v>
      </c>
      <c r="H11" s="11">
        <f>VLOOKUP(G11,R24:S34,2,FALSE)</f>
        <v>0</v>
      </c>
      <c r="I11" s="11">
        <f t="shared" si="0"/>
        <v>0</v>
      </c>
      <c r="J11" s="12">
        <f t="shared" si="1"/>
        <v>0</v>
      </c>
      <c r="K11" s="5">
        <f t="shared" si="3"/>
        <v>15</v>
      </c>
      <c r="L11" s="30">
        <f>VLOOKUP(G11,R16:S22,2,FALSE)</f>
        <v>0</v>
      </c>
      <c r="M11" s="5">
        <f t="shared" si="2"/>
        <v>0</v>
      </c>
      <c r="R11" s="1"/>
      <c r="S11" s="1"/>
      <c r="U11" s="1"/>
      <c r="V11" s="1"/>
      <c r="W11" s="1"/>
      <c r="X11" s="21"/>
      <c r="Y11" s="21"/>
    </row>
    <row r="12" spans="2:25" ht="16.5" thickBot="1">
      <c r="B12" s="14" t="s">
        <v>14</v>
      </c>
      <c r="C12" s="4" t="s">
        <v>15</v>
      </c>
      <c r="D12" s="3">
        <f>'Цепь подключения'!G34</f>
        <v>4</v>
      </c>
      <c r="E12" s="3">
        <f>VLOOKUP(D12,O23:P28,2,FALSE)</f>
        <v>7500</v>
      </c>
      <c r="F12" s="3">
        <f>'Цепь подключения'!F34</f>
        <v>4.5999999999999996</v>
      </c>
      <c r="G12" s="3">
        <f>'Цепь подключения'!K35</f>
        <v>0</v>
      </c>
      <c r="H12" s="11">
        <f>VLOOKUP(G12,R24:S34,2,FALSE)</f>
        <v>0</v>
      </c>
      <c r="I12" s="11">
        <f t="shared" si="0"/>
        <v>0</v>
      </c>
      <c r="J12" s="12">
        <f t="shared" si="1"/>
        <v>0</v>
      </c>
      <c r="K12" s="5">
        <f t="shared" si="3"/>
        <v>15</v>
      </c>
      <c r="L12" s="30">
        <f>VLOOKUP(G12,R16:S22,2,FALSE)</f>
        <v>0</v>
      </c>
      <c r="M12" s="5">
        <f t="shared" si="2"/>
        <v>0</v>
      </c>
      <c r="R12" s="1"/>
      <c r="S12" s="1"/>
      <c r="U12" s="1"/>
      <c r="V12" s="1"/>
      <c r="W12" s="1"/>
      <c r="X12" s="21"/>
      <c r="Y12" s="21"/>
    </row>
    <row r="13" spans="2:25" ht="16.5" thickBot="1">
      <c r="B13" s="4" t="s">
        <v>15</v>
      </c>
      <c r="C13" s="4" t="s">
        <v>16</v>
      </c>
      <c r="D13" s="3">
        <f>'Цепь подключения'!G36</f>
        <v>4</v>
      </c>
      <c r="E13" s="3">
        <f>VLOOKUP(D13,O23:P28,2,FALSE)</f>
        <v>7500</v>
      </c>
      <c r="F13" s="3">
        <f>'Цепь подключения'!F36</f>
        <v>4.5999999999999996</v>
      </c>
      <c r="G13" s="3">
        <f>'Цепь подключения'!K37</f>
        <v>0</v>
      </c>
      <c r="H13" s="11">
        <f>VLOOKUP(G13,R24:S34,2,FALSE)</f>
        <v>0</v>
      </c>
      <c r="I13" s="11">
        <f>I14+H13</f>
        <v>0</v>
      </c>
      <c r="J13" s="12">
        <f t="shared" si="1"/>
        <v>0</v>
      </c>
      <c r="K13" s="5">
        <f t="shared" si="3"/>
        <v>15</v>
      </c>
      <c r="L13" s="30">
        <f>VLOOKUP(G13,R16:S22,2,FALSE)</f>
        <v>0</v>
      </c>
      <c r="M13" s="5">
        <f t="shared" si="2"/>
        <v>0</v>
      </c>
      <c r="R13" s="1"/>
      <c r="S13" s="1"/>
      <c r="U13" s="1"/>
      <c r="V13" s="1"/>
      <c r="W13" s="1"/>
      <c r="X13" s="21"/>
      <c r="Y13" s="21"/>
    </row>
    <row r="14" spans="2:25" ht="16.5" thickBot="1">
      <c r="B14" s="4" t="s">
        <v>16</v>
      </c>
      <c r="C14" s="4" t="s">
        <v>17</v>
      </c>
      <c r="D14" s="3">
        <f>'Цепь подключения'!G38</f>
        <v>4</v>
      </c>
      <c r="E14" s="3">
        <f>VLOOKUP(D14,O23:P28,2,FALSE)</f>
        <v>7500</v>
      </c>
      <c r="F14" s="3">
        <f>'Цепь подключения'!F38</f>
        <v>3</v>
      </c>
      <c r="G14" s="3">
        <f>'Цепь подключения'!K39</f>
        <v>0</v>
      </c>
      <c r="H14" s="11">
        <f>VLOOKUP(G14,R24:S34,2,FALSE)</f>
        <v>0</v>
      </c>
      <c r="I14" s="11">
        <f t="shared" si="0"/>
        <v>0</v>
      </c>
      <c r="J14" s="12">
        <f t="shared" si="1"/>
        <v>0</v>
      </c>
      <c r="K14" s="5">
        <f t="shared" si="3"/>
        <v>15</v>
      </c>
      <c r="L14" s="30">
        <f>VLOOKUP(G14,R16:S22,2,FALSE)</f>
        <v>0</v>
      </c>
      <c r="M14" s="5">
        <f t="shared" si="2"/>
        <v>0</v>
      </c>
      <c r="R14" s="1"/>
      <c r="S14" s="1"/>
      <c r="U14" s="1"/>
      <c r="V14" s="1"/>
      <c r="W14" s="1"/>
      <c r="X14" s="21"/>
      <c r="Y14" s="21"/>
    </row>
    <row r="15" spans="2:25" ht="16.5" thickBot="1">
      <c r="B15" s="4" t="s">
        <v>17</v>
      </c>
      <c r="C15" s="4" t="s">
        <v>18</v>
      </c>
      <c r="D15" s="3">
        <f>'Цепь подключения'!G40</f>
        <v>4</v>
      </c>
      <c r="E15" s="3">
        <f>VLOOKUP(D15,O23:P28,2,FALSE)</f>
        <v>7500</v>
      </c>
      <c r="F15" s="3">
        <f>'Цепь подключения'!F40</f>
        <v>3</v>
      </c>
      <c r="G15" s="3">
        <f>'Цепь подключения'!K41</f>
        <v>0</v>
      </c>
      <c r="H15" s="11">
        <f>VLOOKUP(G15,R24:S34,2,FALSE)</f>
        <v>0</v>
      </c>
      <c r="I15" s="11">
        <f t="shared" si="0"/>
        <v>0</v>
      </c>
      <c r="J15" s="12">
        <f t="shared" si="1"/>
        <v>0</v>
      </c>
      <c r="K15" s="5">
        <f t="shared" ref="K15:K23" si="4">K14-J15</f>
        <v>15</v>
      </c>
      <c r="L15" s="30">
        <f>VLOOKUP(G15,R16:S22,2,FALSE)</f>
        <v>0</v>
      </c>
      <c r="M15" s="5">
        <f t="shared" si="2"/>
        <v>0</v>
      </c>
      <c r="R15" s="3" t="s">
        <v>48</v>
      </c>
      <c r="S15" s="3" t="s">
        <v>50</v>
      </c>
      <c r="U15" s="1"/>
      <c r="V15" s="1"/>
      <c r="W15" s="1"/>
      <c r="X15" s="21"/>
      <c r="Y15" s="21"/>
    </row>
    <row r="16" spans="2:25" ht="16.5" thickBot="1">
      <c r="B16" s="4" t="s">
        <v>18</v>
      </c>
      <c r="C16" s="4" t="s">
        <v>19</v>
      </c>
      <c r="D16" s="3">
        <f>'Цепь подключения'!G42</f>
        <v>4</v>
      </c>
      <c r="E16" s="3">
        <f>VLOOKUP(D16,O23:P28,2,FALSE)</f>
        <v>7500</v>
      </c>
      <c r="F16" s="3">
        <f>'Цепь подключения'!F42</f>
        <v>4.5999999999999996</v>
      </c>
      <c r="G16" s="3">
        <f>'Цепь подключения'!K43</f>
        <v>0</v>
      </c>
      <c r="H16" s="11">
        <f>VLOOKUP(G16,R24:S34,2,FALSE)</f>
        <v>0</v>
      </c>
      <c r="I16" s="11">
        <f t="shared" si="0"/>
        <v>0</v>
      </c>
      <c r="J16" s="12">
        <f t="shared" si="1"/>
        <v>0</v>
      </c>
      <c r="K16" s="5">
        <f t="shared" si="4"/>
        <v>15</v>
      </c>
      <c r="L16" s="30">
        <f>VLOOKUP(G16,R16:S22,2,FALSE)</f>
        <v>0</v>
      </c>
      <c r="M16" s="5">
        <f t="shared" si="2"/>
        <v>0</v>
      </c>
      <c r="R16" s="3">
        <v>1</v>
      </c>
      <c r="S16" s="19">
        <v>2</v>
      </c>
      <c r="U16" s="1"/>
      <c r="V16" s="1"/>
      <c r="W16" s="1"/>
      <c r="X16" s="21"/>
      <c r="Y16" s="21"/>
    </row>
    <row r="17" spans="2:25" ht="16.5" thickBot="1">
      <c r="B17" s="4" t="s">
        <v>19</v>
      </c>
      <c r="C17" s="4" t="s">
        <v>20</v>
      </c>
      <c r="D17" s="3">
        <f>'Цепь подключения'!G44</f>
        <v>4</v>
      </c>
      <c r="E17" s="3">
        <f>VLOOKUP(D17,O23:P28,2,FALSE)</f>
        <v>7500</v>
      </c>
      <c r="F17" s="3">
        <f>'Цепь подключения'!F44</f>
        <v>4.5999999999999996</v>
      </c>
      <c r="G17" s="3">
        <f>'Цепь подключения'!K45</f>
        <v>0</v>
      </c>
      <c r="H17" s="11">
        <f>VLOOKUP(G17,R24:S34,2,FALSE)</f>
        <v>0</v>
      </c>
      <c r="I17" s="11">
        <f t="shared" si="0"/>
        <v>0</v>
      </c>
      <c r="J17" s="12">
        <f t="shared" si="1"/>
        <v>0</v>
      </c>
      <c r="K17" s="5">
        <f t="shared" si="4"/>
        <v>15</v>
      </c>
      <c r="L17" s="30">
        <f>VLOOKUP(G17,R16:S22,2,FALSE)</f>
        <v>0</v>
      </c>
      <c r="M17" s="5">
        <f t="shared" si="2"/>
        <v>0</v>
      </c>
      <c r="R17" s="3">
        <v>3</v>
      </c>
      <c r="S17" s="19">
        <v>4.2</v>
      </c>
      <c r="U17" s="1"/>
      <c r="V17" s="1"/>
      <c r="W17" s="1"/>
      <c r="X17" s="21"/>
      <c r="Y17" s="21"/>
    </row>
    <row r="18" spans="2:25" ht="16.5" thickBot="1">
      <c r="B18" s="4" t="s">
        <v>20</v>
      </c>
      <c r="C18" s="4" t="s">
        <v>21</v>
      </c>
      <c r="D18" s="3">
        <f>'Цепь подключения'!G46</f>
        <v>4</v>
      </c>
      <c r="E18" s="3">
        <f>VLOOKUP(D18,O23:P28,2,FALSE)</f>
        <v>7500</v>
      </c>
      <c r="F18" s="3">
        <f>'Цепь подключения'!F46</f>
        <v>4.5999999999999996</v>
      </c>
      <c r="G18" s="3">
        <f>'Цепь подключения'!K47</f>
        <v>0</v>
      </c>
      <c r="H18" s="11">
        <f>VLOOKUP(G18,R24:S34,2,FALSE)</f>
        <v>0</v>
      </c>
      <c r="I18" s="11">
        <f t="shared" si="0"/>
        <v>0</v>
      </c>
      <c r="J18" s="12">
        <f t="shared" si="1"/>
        <v>0</v>
      </c>
      <c r="K18" s="5">
        <f t="shared" si="4"/>
        <v>15</v>
      </c>
      <c r="L18" s="30">
        <f>VLOOKUP(G18,R16:S22,2,FALSE)</f>
        <v>0</v>
      </c>
      <c r="M18" s="5">
        <f t="shared" si="2"/>
        <v>0</v>
      </c>
      <c r="R18" s="3">
        <v>6</v>
      </c>
      <c r="S18" s="19">
        <v>10.1</v>
      </c>
      <c r="U18" s="1"/>
      <c r="V18" s="1"/>
      <c r="W18" s="1"/>
      <c r="X18" s="21"/>
      <c r="Y18" s="21"/>
    </row>
    <row r="19" spans="2:25" ht="16.5" thickBot="1">
      <c r="B19" s="4" t="s">
        <v>21</v>
      </c>
      <c r="C19" s="4" t="s">
        <v>22</v>
      </c>
      <c r="D19" s="3">
        <f>'Цепь подключения'!G48</f>
        <v>4</v>
      </c>
      <c r="E19" s="3">
        <f>VLOOKUP(D19,O23:P28,2,FALSE)</f>
        <v>7500</v>
      </c>
      <c r="F19" s="3">
        <f>'Цепь подключения'!F48</f>
        <v>4.5999999999999996</v>
      </c>
      <c r="G19" s="3">
        <f>'Цепь подключения'!K49</f>
        <v>0</v>
      </c>
      <c r="H19" s="11">
        <f>VLOOKUP(G19,R24:S34,2,FALSE)</f>
        <v>0</v>
      </c>
      <c r="I19" s="11">
        <f t="shared" si="0"/>
        <v>0</v>
      </c>
      <c r="J19" s="12">
        <f t="shared" si="1"/>
        <v>0</v>
      </c>
      <c r="K19" s="5">
        <f t="shared" si="4"/>
        <v>15</v>
      </c>
      <c r="L19" s="30">
        <f>VLOOKUP(G19,R16:S22,2,FALSE)</f>
        <v>0</v>
      </c>
      <c r="M19" s="5">
        <f t="shared" si="2"/>
        <v>0</v>
      </c>
      <c r="R19" s="3">
        <v>9</v>
      </c>
      <c r="S19" s="19">
        <v>11.2</v>
      </c>
      <c r="U19" s="1"/>
      <c r="V19" s="1"/>
      <c r="W19" s="1"/>
      <c r="X19" s="21"/>
      <c r="Y19" s="21"/>
    </row>
    <row r="20" spans="2:25" ht="16.5" thickBot="1">
      <c r="B20" s="4" t="s">
        <v>22</v>
      </c>
      <c r="C20" s="4" t="s">
        <v>23</v>
      </c>
      <c r="D20" s="3">
        <f>'Цепь подключения'!G50</f>
        <v>4</v>
      </c>
      <c r="E20" s="3">
        <f>VLOOKUP(D20,O23:P28,2,FALSE)</f>
        <v>7500</v>
      </c>
      <c r="F20" s="3">
        <f>'Цепь подключения'!F50</f>
        <v>4.5999999999999996</v>
      </c>
      <c r="G20" s="3">
        <f>'Цепь подключения'!K51</f>
        <v>0</v>
      </c>
      <c r="H20" s="11">
        <f>VLOOKUP(G20,R24:S34,2,FALSE)</f>
        <v>0</v>
      </c>
      <c r="I20" s="11">
        <f t="shared" si="0"/>
        <v>0</v>
      </c>
      <c r="J20" s="12">
        <f t="shared" si="1"/>
        <v>0</v>
      </c>
      <c r="K20" s="5">
        <f t="shared" si="4"/>
        <v>15</v>
      </c>
      <c r="L20" s="30">
        <f>VLOOKUP(G20,R16:S22,2,FALSE)</f>
        <v>0</v>
      </c>
      <c r="M20" s="5">
        <f t="shared" si="2"/>
        <v>0</v>
      </c>
      <c r="R20" s="3" t="s">
        <v>53</v>
      </c>
      <c r="S20" s="19">
        <v>9.1</v>
      </c>
      <c r="U20" s="1"/>
      <c r="V20" s="1"/>
      <c r="W20" s="1"/>
      <c r="X20" s="21"/>
      <c r="Y20" s="21"/>
    </row>
    <row r="21" spans="2:25" ht="17.25" customHeight="1" thickBot="1">
      <c r="B21" s="4" t="s">
        <v>23</v>
      </c>
      <c r="C21" s="4" t="s">
        <v>24</v>
      </c>
      <c r="D21" s="3">
        <f>'Цепь подключения'!G52</f>
        <v>4</v>
      </c>
      <c r="E21" s="3">
        <f>VLOOKUP(D21,O23:P28,2,FALSE)</f>
        <v>7500</v>
      </c>
      <c r="F21" s="3">
        <f>'Цепь подключения'!F52</f>
        <v>4.5999999999999996</v>
      </c>
      <c r="G21" s="3">
        <f>'Цепь подключения'!K53</f>
        <v>0</v>
      </c>
      <c r="H21" s="11">
        <f>VLOOKUP(G21,R24:S34,2,FALSE)</f>
        <v>0</v>
      </c>
      <c r="I21" s="11">
        <f t="shared" si="0"/>
        <v>0</v>
      </c>
      <c r="J21" s="12">
        <f t="shared" si="1"/>
        <v>0</v>
      </c>
      <c r="K21" s="5">
        <f t="shared" si="4"/>
        <v>15</v>
      </c>
      <c r="L21" s="30">
        <f>VLOOKUP(G21,R16:S22,2,FALSE)</f>
        <v>0</v>
      </c>
      <c r="M21" s="5">
        <f t="shared" si="2"/>
        <v>0</v>
      </c>
      <c r="O21" s="16" t="s">
        <v>0</v>
      </c>
      <c r="P21" s="17" t="s">
        <v>29</v>
      </c>
      <c r="R21" s="3" t="s">
        <v>54</v>
      </c>
      <c r="S21" s="3">
        <v>11</v>
      </c>
      <c r="U21" s="1"/>
      <c r="V21" s="1"/>
      <c r="W21" s="1"/>
      <c r="X21" s="21"/>
      <c r="Y21" s="21"/>
    </row>
    <row r="22" spans="2:25" ht="16.5" thickBot="1">
      <c r="B22" s="4" t="s">
        <v>24</v>
      </c>
      <c r="C22" s="3" t="s">
        <v>25</v>
      </c>
      <c r="D22" s="3">
        <f>'Цепь подключения'!G54</f>
        <v>4</v>
      </c>
      <c r="E22" s="3">
        <f>VLOOKUP(D22,O23:P28,2,FALSE)</f>
        <v>7500</v>
      </c>
      <c r="F22" s="3">
        <f>'Цепь подключения'!F54</f>
        <v>4.5999999999999996</v>
      </c>
      <c r="G22" s="3">
        <f>'Цепь подключения'!K55</f>
        <v>0</v>
      </c>
      <c r="H22" s="11">
        <f>VLOOKUP(G22,R24:S34,2,FALSE)</f>
        <v>0</v>
      </c>
      <c r="I22" s="11">
        <f t="shared" si="0"/>
        <v>0</v>
      </c>
      <c r="J22" s="12">
        <f t="shared" si="1"/>
        <v>0</v>
      </c>
      <c r="K22" s="5">
        <f t="shared" si="4"/>
        <v>15</v>
      </c>
      <c r="L22" s="27">
        <f>VLOOKUP(G22,R16:S22,2,FALSE)</f>
        <v>0</v>
      </c>
      <c r="M22" s="5">
        <f t="shared" si="2"/>
        <v>0</v>
      </c>
      <c r="O22" s="9"/>
      <c r="P22" s="18"/>
      <c r="R22" s="1">
        <v>0</v>
      </c>
      <c r="S22" s="1">
        <v>0</v>
      </c>
      <c r="U22" s="1"/>
      <c r="V22" s="1"/>
      <c r="W22" s="1"/>
      <c r="X22" s="21"/>
      <c r="Y22" s="21"/>
    </row>
    <row r="23" spans="2:25" ht="17.25" customHeight="1" thickBot="1">
      <c r="B23" s="4" t="s">
        <v>25</v>
      </c>
      <c r="C23" s="3" t="s">
        <v>26</v>
      </c>
      <c r="D23" s="3">
        <f>'Цепь подключения'!G56</f>
        <v>4</v>
      </c>
      <c r="E23" s="3">
        <f>VLOOKUP(D23,O23:P28,2,FALSE)</f>
        <v>7500</v>
      </c>
      <c r="F23" s="3">
        <f>'Цепь подключения'!F56</f>
        <v>4.5999999999999996</v>
      </c>
      <c r="G23" s="3">
        <f>'Цепь подключения'!K57</f>
        <v>0</v>
      </c>
      <c r="H23" s="11">
        <f>VLOOKUP(G23,R24:S34,2,FALSE)</f>
        <v>0</v>
      </c>
      <c r="I23" s="11">
        <f t="shared" si="0"/>
        <v>0</v>
      </c>
      <c r="J23" s="12">
        <f t="shared" si="1"/>
        <v>0</v>
      </c>
      <c r="K23" s="5">
        <f t="shared" si="4"/>
        <v>15</v>
      </c>
      <c r="L23" s="27">
        <f>VLOOKUP(G23,R16:S22,2,FALSE)</f>
        <v>0</v>
      </c>
      <c r="M23" s="5">
        <f t="shared" si="2"/>
        <v>0</v>
      </c>
      <c r="O23" s="3">
        <v>10</v>
      </c>
      <c r="P23" s="3">
        <v>18960</v>
      </c>
      <c r="R23" s="3" t="s">
        <v>48</v>
      </c>
      <c r="S23" s="3" t="s">
        <v>30</v>
      </c>
      <c r="U23" s="1"/>
      <c r="V23" s="1"/>
      <c r="W23" s="1"/>
      <c r="X23" s="21"/>
      <c r="Y23" s="21"/>
    </row>
    <row r="24" spans="2:25" ht="17.25" customHeight="1" thickBot="1">
      <c r="B24" s="4" t="s">
        <v>26</v>
      </c>
      <c r="C24" s="3" t="s">
        <v>31</v>
      </c>
      <c r="D24" s="3">
        <f>'Цепь подключения'!G58</f>
        <v>4</v>
      </c>
      <c r="E24" s="3">
        <f>VLOOKUP(D24,O23:P28,2,FALSE)</f>
        <v>7500</v>
      </c>
      <c r="F24" s="3">
        <f>'Цепь подключения'!F58</f>
        <v>4.5999999999999996</v>
      </c>
      <c r="G24" s="3">
        <f>'Цепь подключения'!K59</f>
        <v>0</v>
      </c>
      <c r="H24" s="11">
        <f>VLOOKUP(G24,R24:S34,2,FALSE)</f>
        <v>0</v>
      </c>
      <c r="I24" s="11">
        <f t="shared" si="0"/>
        <v>0</v>
      </c>
      <c r="J24" s="12">
        <f t="shared" si="1"/>
        <v>0</v>
      </c>
      <c r="K24" s="5">
        <f t="shared" ref="K24:K39" si="5">K23-J24</f>
        <v>15</v>
      </c>
      <c r="L24" s="27">
        <f>VLOOKUP(G24,R16:S22,2,FALSE)</f>
        <v>0</v>
      </c>
      <c r="M24" s="5">
        <f t="shared" si="2"/>
        <v>0</v>
      </c>
      <c r="O24" s="3">
        <v>6</v>
      </c>
      <c r="P24" s="3">
        <v>11920</v>
      </c>
      <c r="R24" s="3">
        <v>1</v>
      </c>
      <c r="S24" s="19">
        <v>2.4</v>
      </c>
      <c r="T24" s="22"/>
    </row>
    <row r="25" spans="2:25" ht="16.5" thickBot="1">
      <c r="B25" s="4" t="s">
        <v>31</v>
      </c>
      <c r="C25" s="3" t="s">
        <v>32</v>
      </c>
      <c r="D25" s="3">
        <f>'Цепь подключения'!G60</f>
        <v>4</v>
      </c>
      <c r="E25" s="3">
        <f>VLOOKUP(D25,O23:P28,2,FALSE)</f>
        <v>7500</v>
      </c>
      <c r="F25" s="3">
        <f>'Цепь подключения'!F60</f>
        <v>4.5999999999999996</v>
      </c>
      <c r="G25" s="3">
        <f>'Цепь подключения'!K61</f>
        <v>0</v>
      </c>
      <c r="H25" s="11">
        <f>VLOOKUP(G25,R24:S34,2,FALSE)</f>
        <v>0</v>
      </c>
      <c r="I25" s="11">
        <f t="shared" si="0"/>
        <v>0</v>
      </c>
      <c r="J25" s="12">
        <f t="shared" si="1"/>
        <v>0</v>
      </c>
      <c r="K25" s="5">
        <f t="shared" si="5"/>
        <v>15</v>
      </c>
      <c r="L25" s="27">
        <f>VLOOKUP(G25,R16:S22,2,FALSE)</f>
        <v>0</v>
      </c>
      <c r="M25" s="5">
        <f t="shared" si="2"/>
        <v>0</v>
      </c>
      <c r="O25" s="3">
        <v>4</v>
      </c>
      <c r="P25" s="3">
        <v>7500</v>
      </c>
      <c r="R25" s="3">
        <v>3</v>
      </c>
      <c r="S25" s="19">
        <v>4.5</v>
      </c>
      <c r="T25" s="20"/>
      <c r="U25" s="1"/>
      <c r="V25" s="1"/>
      <c r="W25" s="1"/>
      <c r="X25" s="1"/>
      <c r="Y25" s="1"/>
    </row>
    <row r="26" spans="2:25" ht="16.5" customHeight="1" thickBot="1">
      <c r="B26" s="4" t="s">
        <v>32</v>
      </c>
      <c r="C26" s="3" t="s">
        <v>33</v>
      </c>
      <c r="D26" s="3">
        <f>'Цепь подключения'!G62</f>
        <v>4</v>
      </c>
      <c r="E26" s="3">
        <f>VLOOKUP(D26,O23:P28,2,FALSE)</f>
        <v>7500</v>
      </c>
      <c r="F26" s="3">
        <f>'Цепь подключения'!F62</f>
        <v>4.5999999999999996</v>
      </c>
      <c r="G26" s="3">
        <f>'Цепь подключения'!K63</f>
        <v>0</v>
      </c>
      <c r="H26" s="11">
        <f>VLOOKUP(G26,R24:S34,2,FALSE)</f>
        <v>0</v>
      </c>
      <c r="I26" s="11">
        <f t="shared" si="0"/>
        <v>0</v>
      </c>
      <c r="J26" s="12">
        <f t="shared" si="1"/>
        <v>0</v>
      </c>
      <c r="K26" s="25">
        <f t="shared" si="5"/>
        <v>15</v>
      </c>
      <c r="L26" s="28">
        <f>VLOOKUP(G26,R16:S22,2,FALSE)</f>
        <v>0</v>
      </c>
      <c r="M26" s="5">
        <f t="shared" si="2"/>
        <v>0</v>
      </c>
      <c r="O26" s="3">
        <v>2.5</v>
      </c>
      <c r="P26" s="3">
        <v>3500</v>
      </c>
      <c r="R26" s="3">
        <v>6</v>
      </c>
      <c r="S26" s="19">
        <v>9.6999999999999993</v>
      </c>
      <c r="T26" s="20"/>
      <c r="U26" s="114"/>
      <c r="V26" s="20"/>
      <c r="W26" s="114"/>
      <c r="X26" s="114"/>
      <c r="Y26" s="114"/>
    </row>
    <row r="27" spans="2:25" ht="16.5" thickBot="1">
      <c r="B27" s="4" t="s">
        <v>33</v>
      </c>
      <c r="C27" s="3" t="s">
        <v>34</v>
      </c>
      <c r="D27" s="3">
        <f>'Цепь подключения'!G64</f>
        <v>4</v>
      </c>
      <c r="E27" s="3">
        <f>VLOOKUP(D27,O23:P28,2,FALSE)</f>
        <v>7500</v>
      </c>
      <c r="F27" s="3">
        <f>'Цепь подключения'!F64</f>
        <v>4.5999999999999996</v>
      </c>
      <c r="G27" s="3">
        <f>'Цепь подключения'!K65</f>
        <v>0</v>
      </c>
      <c r="H27" s="11">
        <f>VLOOKUP(G27,R24:S34,2,FALSE)</f>
        <v>0</v>
      </c>
      <c r="I27" s="11">
        <f t="shared" si="0"/>
        <v>0</v>
      </c>
      <c r="J27" s="12">
        <f t="shared" si="1"/>
        <v>0</v>
      </c>
      <c r="K27" s="25">
        <f t="shared" si="5"/>
        <v>15</v>
      </c>
      <c r="L27" s="28">
        <f>VLOOKUP(G27,R16:S22,2,FALSE)</f>
        <v>0</v>
      </c>
      <c r="M27" s="5">
        <f t="shared" si="2"/>
        <v>0</v>
      </c>
      <c r="O27" s="3">
        <v>1.5</v>
      </c>
      <c r="P27" s="3">
        <v>2200</v>
      </c>
      <c r="R27" s="3">
        <v>9</v>
      </c>
      <c r="S27" s="19">
        <v>10.7</v>
      </c>
      <c r="U27" s="114"/>
      <c r="V27" s="20"/>
      <c r="W27" s="114"/>
      <c r="X27" s="114"/>
      <c r="Y27" s="114"/>
    </row>
    <row r="28" spans="2:25" ht="16.5" thickBot="1">
      <c r="B28" s="4" t="s">
        <v>34</v>
      </c>
      <c r="C28" s="3" t="s">
        <v>35</v>
      </c>
      <c r="D28" s="3">
        <f>'Цепь подключения'!G66</f>
        <v>4</v>
      </c>
      <c r="E28" s="3">
        <f>VLOOKUP(D28,O23:P28,2,FALSE)</f>
        <v>7500</v>
      </c>
      <c r="F28" s="3">
        <f>'Цепь подключения'!F66</f>
        <v>4.5999999999999996</v>
      </c>
      <c r="G28" s="3">
        <f>'Цепь подключения'!K67</f>
        <v>0</v>
      </c>
      <c r="H28" s="11">
        <f>VLOOKUP(G28,R24:S34,2,FALSE)</f>
        <v>0</v>
      </c>
      <c r="I28" s="11">
        <f t="shared" si="0"/>
        <v>0</v>
      </c>
      <c r="J28" s="12">
        <f t="shared" si="1"/>
        <v>0</v>
      </c>
      <c r="K28" s="5">
        <f t="shared" si="5"/>
        <v>15</v>
      </c>
      <c r="L28" s="27">
        <f>VLOOKUP(G28,R16:S22,2,FALSE)</f>
        <v>0</v>
      </c>
      <c r="M28" s="5">
        <f t="shared" si="2"/>
        <v>0</v>
      </c>
      <c r="O28" s="3">
        <v>1</v>
      </c>
      <c r="P28" s="3">
        <v>1380</v>
      </c>
      <c r="R28" s="3" t="s">
        <v>53</v>
      </c>
      <c r="S28" s="19">
        <v>7.2</v>
      </c>
      <c r="U28" s="1"/>
      <c r="V28" s="1"/>
      <c r="W28" s="1"/>
      <c r="X28" s="21"/>
      <c r="Y28" s="21"/>
    </row>
    <row r="29" spans="2:25" ht="16.5" thickBot="1">
      <c r="B29" s="4" t="s">
        <v>35</v>
      </c>
      <c r="C29" s="3" t="s">
        <v>36</v>
      </c>
      <c r="D29" s="3">
        <f>'Цепь подключения'!G68</f>
        <v>4</v>
      </c>
      <c r="E29" s="3">
        <f>VLOOKUP(D29,O23:P28,2,FALSE)</f>
        <v>7500</v>
      </c>
      <c r="F29" s="3">
        <f>'Цепь подключения'!F68</f>
        <v>4.5999999999999996</v>
      </c>
      <c r="G29" s="3">
        <f>'Цепь подключения'!K69</f>
        <v>0</v>
      </c>
      <c r="H29" s="11">
        <f>VLOOKUP(G29,R24:S34,2,FALSE)</f>
        <v>0</v>
      </c>
      <c r="I29" s="11">
        <f t="shared" si="0"/>
        <v>0</v>
      </c>
      <c r="J29" s="12">
        <f t="shared" si="1"/>
        <v>0</v>
      </c>
      <c r="K29" s="5">
        <f t="shared" si="5"/>
        <v>15</v>
      </c>
      <c r="L29" s="27">
        <f>VLOOKUP(G29,R16:S22,2,FALSE)</f>
        <v>0</v>
      </c>
      <c r="M29" s="5">
        <f t="shared" si="2"/>
        <v>0</v>
      </c>
      <c r="R29" s="3" t="s">
        <v>54</v>
      </c>
      <c r="S29" s="3">
        <v>11</v>
      </c>
      <c r="U29" s="1"/>
      <c r="V29" s="1"/>
      <c r="W29" s="1"/>
      <c r="X29" s="21"/>
      <c r="Y29" s="21"/>
    </row>
    <row r="30" spans="2:25" ht="16.5" thickBot="1">
      <c r="B30" s="4" t="s">
        <v>36</v>
      </c>
      <c r="C30" s="3" t="s">
        <v>37</v>
      </c>
      <c r="D30" s="3">
        <f>'Цепь подключения'!G70</f>
        <v>4</v>
      </c>
      <c r="E30" s="3">
        <f>VLOOKUP(D30,O23:P28,2,FALSE)</f>
        <v>7500</v>
      </c>
      <c r="F30" s="3">
        <f>'Цепь подключения'!F70</f>
        <v>4.5999999999999996</v>
      </c>
      <c r="G30" s="3">
        <f>'Цепь подключения'!K71</f>
        <v>0</v>
      </c>
      <c r="H30" s="11">
        <f>VLOOKUP(G30,R24:S34,2,FALSE)</f>
        <v>0</v>
      </c>
      <c r="I30" s="11">
        <f t="shared" si="0"/>
        <v>0</v>
      </c>
      <c r="J30" s="12">
        <f t="shared" si="1"/>
        <v>0</v>
      </c>
      <c r="K30" s="5">
        <f t="shared" si="5"/>
        <v>15</v>
      </c>
      <c r="L30" s="27">
        <f>VLOOKUP(G30,R16:S22,2,FALSE)</f>
        <v>0</v>
      </c>
      <c r="M30" s="5">
        <f t="shared" si="2"/>
        <v>0</v>
      </c>
      <c r="R30" s="1" t="s">
        <v>55</v>
      </c>
      <c r="S30" s="1">
        <v>4.3</v>
      </c>
      <c r="U30" s="1"/>
      <c r="V30" s="1"/>
      <c r="W30" s="1"/>
      <c r="X30" s="21"/>
      <c r="Y30" s="21"/>
    </row>
    <row r="31" spans="2:25" ht="16.5" thickBot="1">
      <c r="B31" s="4" t="s">
        <v>37</v>
      </c>
      <c r="C31" s="3" t="s">
        <v>38</v>
      </c>
      <c r="D31" s="3">
        <f>'Цепь подключения'!G72</f>
        <v>4</v>
      </c>
      <c r="E31" s="3">
        <f>VLOOKUP(D31,O23:P28,2,FALSE)</f>
        <v>7500</v>
      </c>
      <c r="F31" s="3">
        <f>'Цепь подключения'!F72</f>
        <v>4.5999999999999996</v>
      </c>
      <c r="G31" s="3">
        <f>'Цепь подключения'!K73</f>
        <v>0</v>
      </c>
      <c r="H31" s="11">
        <f>VLOOKUP(G31,R24:S34,2,FALSE)</f>
        <v>0</v>
      </c>
      <c r="I31" s="11">
        <f t="shared" si="0"/>
        <v>0</v>
      </c>
      <c r="J31" s="12">
        <f t="shared" si="1"/>
        <v>0</v>
      </c>
      <c r="K31" s="5">
        <f t="shared" si="5"/>
        <v>15</v>
      </c>
      <c r="L31" s="27">
        <f>VLOOKUP(G31,R16:S22,2,FALSE)</f>
        <v>0</v>
      </c>
      <c r="M31" s="5">
        <f t="shared" si="2"/>
        <v>0</v>
      </c>
      <c r="R31" s="1" t="s">
        <v>56</v>
      </c>
      <c r="S31" s="1">
        <v>5.4</v>
      </c>
      <c r="U31" s="1"/>
      <c r="V31" s="1"/>
      <c r="W31" s="1"/>
      <c r="X31" s="21"/>
      <c r="Y31" s="21"/>
    </row>
    <row r="32" spans="2:25" ht="16.5" thickBot="1">
      <c r="B32" s="4" t="s">
        <v>38</v>
      </c>
      <c r="C32" s="3" t="s">
        <v>39</v>
      </c>
      <c r="D32" s="3">
        <f>'Цепь подключения'!G74</f>
        <v>4</v>
      </c>
      <c r="E32" s="3">
        <f>VLOOKUP(D32,O23:P28,2,FALSE)</f>
        <v>7500</v>
      </c>
      <c r="F32" s="3">
        <f>'Цепь подключения'!F74</f>
        <v>4.5999999999999996</v>
      </c>
      <c r="G32" s="3">
        <f>'Цепь подключения'!K75</f>
        <v>0</v>
      </c>
      <c r="H32" s="11">
        <f>VLOOKUP(G32,R24:S34,2,FALSE)</f>
        <v>0</v>
      </c>
      <c r="I32" s="11">
        <f t="shared" si="0"/>
        <v>0</v>
      </c>
      <c r="J32" s="12">
        <f t="shared" si="1"/>
        <v>0</v>
      </c>
      <c r="K32" s="5">
        <f t="shared" si="5"/>
        <v>15</v>
      </c>
      <c r="L32" s="27">
        <f>VLOOKUP(G32,R16:S22,2,FALSE)</f>
        <v>0</v>
      </c>
      <c r="M32" s="5">
        <f t="shared" si="2"/>
        <v>0</v>
      </c>
      <c r="R32" s="1" t="s">
        <v>57</v>
      </c>
      <c r="S32" s="1">
        <v>1.1000000000000001</v>
      </c>
      <c r="U32" s="1"/>
      <c r="V32" s="1"/>
      <c r="W32" s="1"/>
      <c r="X32" s="21"/>
      <c r="Y32" s="21"/>
    </row>
    <row r="33" spans="2:25" ht="16.5" thickBot="1">
      <c r="B33" s="4" t="s">
        <v>39</v>
      </c>
      <c r="C33" s="3" t="s">
        <v>40</v>
      </c>
      <c r="D33" s="3">
        <f>'Цепь подключения'!G76</f>
        <v>4</v>
      </c>
      <c r="E33" s="3">
        <f>VLOOKUP(D33,O23:P28,2,FALSE)</f>
        <v>7500</v>
      </c>
      <c r="F33" s="3">
        <f>'Цепь подключения'!F76</f>
        <v>4.5999999999999996</v>
      </c>
      <c r="G33" s="3">
        <f>'Цепь подключения'!K77</f>
        <v>0</v>
      </c>
      <c r="H33" s="11">
        <f>VLOOKUP(G33,R24:S34,2,FALSE)</f>
        <v>0</v>
      </c>
      <c r="I33" s="11">
        <f t="shared" si="0"/>
        <v>0</v>
      </c>
      <c r="J33" s="12">
        <f t="shared" si="1"/>
        <v>0</v>
      </c>
      <c r="K33" s="5">
        <f t="shared" si="5"/>
        <v>15</v>
      </c>
      <c r="L33" s="27">
        <f>VLOOKUP(G33,R16:S22,2,FALSE)</f>
        <v>0</v>
      </c>
      <c r="M33" s="5">
        <f t="shared" si="2"/>
        <v>0</v>
      </c>
      <c r="R33" s="1" t="s">
        <v>58</v>
      </c>
      <c r="S33" s="1">
        <v>1.7</v>
      </c>
      <c r="U33" s="1"/>
      <c r="V33" s="1"/>
      <c r="W33" s="1"/>
      <c r="X33" s="21"/>
      <c r="Y33" s="21"/>
    </row>
    <row r="34" spans="2:25" ht="16.5" thickBot="1">
      <c r="B34" s="4" t="s">
        <v>40</v>
      </c>
      <c r="C34" s="3" t="s">
        <v>41</v>
      </c>
      <c r="D34" s="3">
        <f>'Цепь подключения'!G78</f>
        <v>4</v>
      </c>
      <c r="E34" s="3">
        <f>VLOOKUP(D34,O23:P28,2,FALSE)</f>
        <v>7500</v>
      </c>
      <c r="F34" s="3">
        <f>'Цепь подключения'!F78</f>
        <v>4.5999999999999996</v>
      </c>
      <c r="G34" s="3">
        <f>'Цепь подключения'!K79</f>
        <v>0</v>
      </c>
      <c r="H34" s="11">
        <f>VLOOKUP(G34,R24:S34,2,FALSE)</f>
        <v>0</v>
      </c>
      <c r="I34" s="11">
        <f t="shared" si="0"/>
        <v>0</v>
      </c>
      <c r="J34" s="12">
        <f t="shared" si="1"/>
        <v>0</v>
      </c>
      <c r="K34" s="5">
        <f t="shared" si="5"/>
        <v>15</v>
      </c>
      <c r="L34" s="27">
        <f>VLOOKUP(G34,R16:S22,2,FALSE)</f>
        <v>0</v>
      </c>
      <c r="M34" s="5">
        <f t="shared" si="2"/>
        <v>0</v>
      </c>
      <c r="R34" s="1">
        <v>0</v>
      </c>
      <c r="S34" s="1">
        <v>0</v>
      </c>
      <c r="U34" s="1"/>
      <c r="V34" s="1"/>
      <c r="W34" s="1"/>
      <c r="X34" s="21"/>
      <c r="Y34" s="21"/>
    </row>
    <row r="35" spans="2:25" ht="16.5" thickBot="1">
      <c r="B35" s="4" t="s">
        <v>41</v>
      </c>
      <c r="C35" s="3" t="s">
        <v>42</v>
      </c>
      <c r="D35" s="3">
        <f>'Цепь подключения'!G80</f>
        <v>4</v>
      </c>
      <c r="E35" s="3">
        <f>VLOOKUP(D35,O23:P28,2,FALSE)</f>
        <v>7500</v>
      </c>
      <c r="F35" s="3">
        <f>'Цепь подключения'!F80</f>
        <v>6.1</v>
      </c>
      <c r="G35" s="3">
        <f>'Цепь подключения'!K81</f>
        <v>0</v>
      </c>
      <c r="H35" s="11">
        <f>VLOOKUP(G35,R24:S34,2,FALSE)</f>
        <v>0</v>
      </c>
      <c r="I35" s="11">
        <f t="shared" si="0"/>
        <v>0</v>
      </c>
      <c r="J35" s="12">
        <f t="shared" si="1"/>
        <v>0</v>
      </c>
      <c r="K35" s="5">
        <f t="shared" si="5"/>
        <v>15</v>
      </c>
      <c r="L35" s="27">
        <f>VLOOKUP(G35,R16:S22,2,FALSE)</f>
        <v>0</v>
      </c>
      <c r="M35" s="5">
        <f t="shared" si="2"/>
        <v>0</v>
      </c>
      <c r="R35" s="1"/>
      <c r="S35" s="1"/>
      <c r="U35" s="1"/>
      <c r="V35" s="1"/>
      <c r="W35" s="1"/>
      <c r="X35" s="21"/>
      <c r="Y35" s="21"/>
    </row>
    <row r="36" spans="2:25" ht="16.5" thickBot="1">
      <c r="B36" s="4" t="s">
        <v>42</v>
      </c>
      <c r="C36" s="3" t="s">
        <v>43</v>
      </c>
      <c r="D36" s="3">
        <f>'Цепь подключения'!G82</f>
        <v>4</v>
      </c>
      <c r="E36" s="3">
        <f>VLOOKUP(D36,O23:P28,2,FALSE)</f>
        <v>7500</v>
      </c>
      <c r="F36" s="3">
        <f>'Цепь подключения'!F82</f>
        <v>6.1</v>
      </c>
      <c r="G36" s="3">
        <f>'Цепь подключения'!K83</f>
        <v>0</v>
      </c>
      <c r="H36" s="11">
        <f>VLOOKUP(G36,R24:S34,2,FALSE)</f>
        <v>0</v>
      </c>
      <c r="I36" s="11">
        <f t="shared" si="0"/>
        <v>0</v>
      </c>
      <c r="J36" s="12">
        <f t="shared" si="1"/>
        <v>0</v>
      </c>
      <c r="K36" s="5">
        <f t="shared" si="5"/>
        <v>15</v>
      </c>
      <c r="L36" s="27">
        <f>VLOOKUP(G36,R16:S22,2,FALSE)</f>
        <v>0</v>
      </c>
      <c r="M36" s="5">
        <f t="shared" si="2"/>
        <v>0</v>
      </c>
      <c r="R36" s="1"/>
      <c r="S36" s="1"/>
      <c r="U36" s="1"/>
      <c r="V36" s="1"/>
      <c r="W36" s="1"/>
      <c r="X36" s="21"/>
      <c r="Y36" s="21"/>
    </row>
    <row r="37" spans="2:25" ht="16.5" thickBot="1">
      <c r="B37" s="4" t="s">
        <v>43</v>
      </c>
      <c r="C37" s="3" t="s">
        <v>44</v>
      </c>
      <c r="D37" s="3">
        <f>'Цепь подключения'!G84</f>
        <v>4</v>
      </c>
      <c r="E37" s="3">
        <f>VLOOKUP(D37,O23:P28,2,FALSE)</f>
        <v>7500</v>
      </c>
      <c r="F37" s="3">
        <f>'Цепь подключения'!F84</f>
        <v>6.1</v>
      </c>
      <c r="G37" s="3">
        <f>'Цепь подключения'!K85</f>
        <v>0</v>
      </c>
      <c r="H37" s="11">
        <f>VLOOKUP(G37,R24:S34,2,FALSE)</f>
        <v>0</v>
      </c>
      <c r="I37" s="11">
        <f t="shared" si="0"/>
        <v>0</v>
      </c>
      <c r="J37" s="12">
        <f t="shared" si="1"/>
        <v>0</v>
      </c>
      <c r="K37" s="5">
        <f t="shared" si="5"/>
        <v>15</v>
      </c>
      <c r="L37" s="27">
        <f>VLOOKUP(G37,R16:S22,2,FALSE)</f>
        <v>0</v>
      </c>
      <c r="M37" s="5">
        <f>M38+L37</f>
        <v>0</v>
      </c>
      <c r="R37" s="1"/>
      <c r="S37" s="1"/>
      <c r="U37" s="1"/>
      <c r="V37" s="1"/>
      <c r="W37" s="1"/>
      <c r="X37" s="21"/>
      <c r="Y37" s="21"/>
    </row>
    <row r="38" spans="2:25" ht="16.5" thickBot="1">
      <c r="B38" s="4" t="s">
        <v>44</v>
      </c>
      <c r="C38" s="3" t="s">
        <v>45</v>
      </c>
      <c r="D38" s="3">
        <f>'Цепь подключения'!G86</f>
        <v>4</v>
      </c>
      <c r="E38" s="3">
        <f>VLOOKUP(D38,O23:P28,2,FALSE)</f>
        <v>7500</v>
      </c>
      <c r="F38" s="3">
        <f>'Цепь подключения'!F86</f>
        <v>6.1</v>
      </c>
      <c r="G38" s="3">
        <f>'Цепь подключения'!K87</f>
        <v>0</v>
      </c>
      <c r="H38" s="11">
        <f>VLOOKUP(G38,R24:S34,2,FALSE)</f>
        <v>0</v>
      </c>
      <c r="I38" s="11">
        <f>H39+H38</f>
        <v>0</v>
      </c>
      <c r="J38" s="12">
        <f t="shared" si="1"/>
        <v>0</v>
      </c>
      <c r="K38" s="5">
        <f t="shared" si="5"/>
        <v>15</v>
      </c>
      <c r="L38" s="27">
        <f>VLOOKUP(G38,R16:S22,2,FALSE)</f>
        <v>0</v>
      </c>
      <c r="M38" s="5">
        <f>M39+L38</f>
        <v>0</v>
      </c>
      <c r="R38" s="1"/>
      <c r="S38" s="1"/>
      <c r="U38" s="1"/>
      <c r="V38" s="1"/>
      <c r="W38" s="1"/>
      <c r="X38" s="21"/>
      <c r="Y38" s="21"/>
    </row>
    <row r="39" spans="2:25" ht="16.5" thickBot="1">
      <c r="B39" s="6" t="s">
        <v>45</v>
      </c>
      <c r="C39" s="7" t="s">
        <v>46</v>
      </c>
      <c r="D39" s="7">
        <f>'Цепь подключения'!G88</f>
        <v>4</v>
      </c>
      <c r="E39" s="3">
        <f>VLOOKUP(D39,O23:P28,2,FALSE)</f>
        <v>7500</v>
      </c>
      <c r="F39" s="7">
        <f>'Цепь подключения'!F88</f>
        <v>6.1</v>
      </c>
      <c r="G39" s="7">
        <f>'Цепь подключения'!K89</f>
        <v>0</v>
      </c>
      <c r="H39" s="11">
        <f>VLOOKUP(G39,R24:S34,2,FALSE)</f>
        <v>0</v>
      </c>
      <c r="I39" s="11">
        <f>H39</f>
        <v>0</v>
      </c>
      <c r="J39" s="12">
        <f t="shared" si="1"/>
        <v>0</v>
      </c>
      <c r="K39" s="8">
        <f t="shared" si="5"/>
        <v>15</v>
      </c>
      <c r="L39" s="29">
        <f>VLOOKUP(G39,R16:S22,2,FALSE)</f>
        <v>0</v>
      </c>
      <c r="M39" s="8">
        <f>L39</f>
        <v>0</v>
      </c>
      <c r="R39" s="1"/>
      <c r="S39" s="1"/>
      <c r="U39" s="1"/>
      <c r="V39" s="1"/>
      <c r="W39" s="1"/>
      <c r="X39" s="21"/>
      <c r="Y39" s="21"/>
    </row>
    <row r="40" spans="2:25">
      <c r="J40" s="21"/>
      <c r="K40" s="21"/>
      <c r="L40" s="21"/>
      <c r="M40" s="21"/>
      <c r="R40" s="1"/>
      <c r="S40" s="1"/>
      <c r="U40" s="1"/>
      <c r="V40" s="1"/>
      <c r="W40" s="1"/>
      <c r="X40" s="21"/>
      <c r="Y40" s="21"/>
    </row>
    <row r="41" spans="2:25">
      <c r="J41" s="21"/>
      <c r="K41" s="21"/>
      <c r="L41" s="21"/>
      <c r="M41" s="21"/>
      <c r="R41" s="1"/>
      <c r="S41" s="1"/>
      <c r="U41" s="1"/>
      <c r="V41" s="1"/>
      <c r="W41" s="1"/>
      <c r="X41" s="21"/>
      <c r="Y41" s="21"/>
    </row>
    <row r="42" spans="2:25">
      <c r="J42" s="21"/>
      <c r="K42" s="21"/>
      <c r="L42" s="21"/>
      <c r="M42" s="21"/>
      <c r="R42" s="1"/>
      <c r="S42" s="1"/>
      <c r="U42" s="1"/>
      <c r="V42" s="1"/>
      <c r="W42" s="1"/>
      <c r="X42" s="21"/>
      <c r="Y42" s="21"/>
    </row>
    <row r="43" spans="2:25">
      <c r="J43" s="21"/>
      <c r="K43" s="21"/>
      <c r="L43" s="21"/>
      <c r="M43" s="21"/>
      <c r="R43" s="1"/>
      <c r="S43" s="1"/>
      <c r="U43" s="1"/>
      <c r="V43" s="1"/>
      <c r="W43" s="1"/>
      <c r="X43" s="21"/>
      <c r="Y43" s="21"/>
    </row>
    <row r="44" spans="2:25">
      <c r="J44" s="21"/>
      <c r="K44" s="21"/>
      <c r="L44" s="21"/>
      <c r="M44" s="21"/>
      <c r="R44" s="1"/>
      <c r="S44" s="1"/>
      <c r="U44" s="1"/>
      <c r="V44" s="1"/>
      <c r="W44" s="1"/>
      <c r="X44" s="21"/>
      <c r="Y44" s="21"/>
    </row>
    <row r="45" spans="2:25">
      <c r="J45" s="21"/>
      <c r="K45" s="21"/>
      <c r="L45" s="21"/>
      <c r="M45" s="21"/>
      <c r="R45" s="1"/>
      <c r="S45" s="1"/>
      <c r="U45" s="1"/>
      <c r="V45" s="1"/>
      <c r="W45" s="1"/>
      <c r="X45" s="21"/>
      <c r="Y45" s="21"/>
    </row>
    <row r="46" spans="2:25">
      <c r="J46" s="21"/>
      <c r="K46" s="21"/>
      <c r="L46" s="21"/>
      <c r="M46" s="21"/>
      <c r="R46" s="1"/>
      <c r="S46" s="1"/>
      <c r="U46" s="1"/>
      <c r="V46" s="1"/>
      <c r="W46" s="1"/>
      <c r="X46" s="21"/>
      <c r="Y46" s="21"/>
    </row>
    <row r="47" spans="2:25">
      <c r="R47" s="1"/>
      <c r="S47" s="1"/>
      <c r="U47" s="1"/>
    </row>
    <row r="48" spans="2:25">
      <c r="R48" s="1"/>
      <c r="S48" s="1"/>
      <c r="U48" s="1"/>
    </row>
    <row r="49" spans="18:21">
      <c r="R49" s="1"/>
      <c r="S49" s="1"/>
      <c r="U49" s="1"/>
    </row>
    <row r="50" spans="18:21">
      <c r="R50" s="1"/>
      <c r="S50" s="1"/>
      <c r="U50" s="1"/>
    </row>
    <row r="51" spans="18:21">
      <c r="R51" s="1"/>
      <c r="S51" s="1"/>
    </row>
  </sheetData>
  <mergeCells count="14">
    <mergeCell ref="U26:U27"/>
    <mergeCell ref="W26:W27"/>
    <mergeCell ref="X26:X27"/>
    <mergeCell ref="Y26:Y27"/>
    <mergeCell ref="R2:T2"/>
    <mergeCell ref="W3:W4"/>
    <mergeCell ref="X3:X4"/>
    <mergeCell ref="Y3:Y4"/>
    <mergeCell ref="B2:D2"/>
    <mergeCell ref="E3:E4"/>
    <mergeCell ref="J3:J4"/>
    <mergeCell ref="K3:K4"/>
    <mergeCell ref="U3:U4"/>
    <mergeCell ref="M3:M4"/>
  </mergeCells>
  <phoneticPr fontId="1" type="noConversion"/>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8528DC7D8678449D349ECAD51316B2" ma:contentTypeVersion="0" ma:contentTypeDescription="Create a new document." ma:contentTypeScope="" ma:versionID="d04b5a1294650ad19ce93eea9bf786da">
  <xsd:schema xmlns:xsd="http://www.w3.org/2001/XMLSchema" xmlns:xs="http://www.w3.org/2001/XMLSchema" xmlns:p="http://schemas.microsoft.com/office/2006/metadata/properties" targetNamespace="http://schemas.microsoft.com/office/2006/metadata/properties" ma:root="true" ma:fieldsID="812d44948504f12e4180f4d44cb7601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BD61B8-1482-47A6-A187-4B3BD08EF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6F72171-0A33-4BA7-9EE2-24CDEE75BC91}">
  <ds:schemaRefs>
    <ds:schemaRef ds:uri="http://schemas.microsoft.com/sharepoint/v3/contenttype/forms"/>
  </ds:schemaRefs>
</ds:datastoreItem>
</file>

<file path=customXml/itemProps3.xml><?xml version="1.0" encoding="utf-8"?>
<ds:datastoreItem xmlns:ds="http://schemas.openxmlformats.org/officeDocument/2006/customXml" ds:itemID="{37C32426-905A-453F-AAD3-E9CDC4D9237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Цепь подключения</vt:lpstr>
      <vt:lpstr>Daisy Chain Calculation Engine</vt:lpstr>
    </vt:vector>
  </TitlesOfParts>
  <Company>Gloworks Outdoor Lighting,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Darin Ayres</dc:creator>
  <cp:lastModifiedBy>klass4</cp:lastModifiedBy>
  <cp:lastPrinted>2017-08-02T19:18:56Z</cp:lastPrinted>
  <dcterms:created xsi:type="dcterms:W3CDTF">2009-03-20T22:32:44Z</dcterms:created>
  <dcterms:modified xsi:type="dcterms:W3CDTF">2019-04-11T14:36:07Z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0x010100958528DC7D8678449D349ECAD51316B2</vt:lpwstr>
  </property>
  <property fmtid="{D5CDD505-2E9C-101B-9397-08002B2CF9AE}" pid="3" name="IsMyDocuments">
    <vt:bool>true</vt:bool>
  </property>
</Properties>
</file>